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2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<sst xmlns="http://schemas.openxmlformats.org/spreadsheetml/2006/main" count="414" uniqueCount="89">
  <si>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</si>
  <si>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</si>
  <si>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</si>
  <si>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</si>
  <si>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</si>
  <si>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</si>
  <si>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</si>
  <si>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</si>
  <si>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</si>
  <si>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</si>
  <si>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</si>
  <si>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</si>
  <si>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</si>
  <si>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</si>
  <si>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</si>
  <si>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</si>
  <si>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</si>
  <si>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</si>
  <si>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</si>
  <si>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</si>
  <si>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</si>
  <si>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</si>
  <si>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</si>
  <si>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</si>
  <si>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</si>
  <si>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</si>
  <si>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</si>
  <si>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</si>
  <si>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</si>
  <si>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</si>
  <si>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</si>
  <si>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</si>
  <si>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</si>
  <si>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</si>
  <si>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</si>
  <si>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</si>
  <si>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</si>
  <si>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</si>
  <si>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</si>
  <si>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</si>
  <si>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</si>
  <si>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</si>
  <si>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</si>
  <si>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</si>
  <si>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</si>
  <si>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</si>
  <si>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</si>
  <si>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</si>
  <si>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</si>
  <si>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</si>
  <si>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</si>
  <si>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</si>
  <si>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</si>
  <si>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</si>
  <si>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</si>
  <si>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</si>
  <si>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</si>
  <si>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</si>
  <si>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</si>
  <si>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</si>
  <si>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</si>
  <si>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</si>
  <si>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</si>
  <si>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</si>
  <si>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</si>
  <si>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</si>
  <si>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</si>
  <si>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</si>
  <si>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</si>
  <si>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</si>
  <si>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Trinity River Hatchery trapping summary for the 2011-12 season. </t>
    </r>
    <r>
      <rPr>
        <b/>
        <vertAlign val="superscript"/>
        <sz val="10"/>
        <rFont val="Arial"/>
        <family val="2"/>
      </rPr>
      <t>1/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</si>
  <si>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</si>
  <si>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</si>
  <si>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</si>
  <si>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</si>
  <si>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</si>
  <si>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</si>
  <si>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</si>
  <si>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</si>
  <si>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</si>
  <si>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</si>
  <si>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</si>
  <si>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</si>
  <si>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</si>
  <si>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</si>
  <si>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</si>
  <si>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</si>
  <si>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</si>
  <si>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Tentative Chinook spawning break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</si>
</sst>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Q14" sqref="Q14"/>
    </sheetView>
  </sheetViews>
  <sheetFormatPr defaultColWidth="9.140625" defaultRowHeight="12.75"/>
  <sheetData>
    <row r="1" ht="12.75">
      <c r="A1" s="24" t="s">
        <v>27</v>
      </c>
    </row>
    <row r="2" ht="12.75">
      <c r="A2" s="24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67</v>
      </c>
    </row>
    <row r="8" ht="12.75">
      <c r="A8" t="s">
        <v>36</v>
      </c>
    </row>
    <row r="9" ht="12.75">
      <c r="A9" t="s">
        <v>53</v>
      </c>
    </row>
    <row r="10" ht="12.75">
      <c r="A10" t="s">
        <v>54</v>
      </c>
    </row>
    <row r="11" ht="12.75">
      <c r="A11" t="s">
        <v>39</v>
      </c>
    </row>
    <row r="12" ht="12.75">
      <c r="A12" t="s">
        <v>42</v>
      </c>
    </row>
    <row r="13" ht="12.75">
      <c r="A13" t="s">
        <v>43</v>
      </c>
    </row>
    <row r="14" ht="12.75">
      <c r="A14" t="s">
        <v>55</v>
      </c>
    </row>
    <row r="16" ht="12.75">
      <c r="A16" s="24" t="s">
        <v>33</v>
      </c>
    </row>
    <row r="17" ht="12.75">
      <c r="A17" t="s">
        <v>38</v>
      </c>
    </row>
    <row r="18" ht="12.75">
      <c r="A18" t="s">
        <v>37</v>
      </c>
    </row>
    <row r="19" ht="12.75">
      <c r="A19" t="s">
        <v>34</v>
      </c>
    </row>
    <row r="20" ht="12.75">
      <c r="A20" t="s">
        <v>35</v>
      </c>
    </row>
    <row r="21" ht="12.75">
      <c r="A21" t="s">
        <v>40</v>
      </c>
    </row>
    <row r="22" ht="12.75">
      <c r="A22" t="s">
        <v>41</v>
      </c>
    </row>
    <row r="23" ht="12.75">
      <c r="A23" t="s">
        <v>44</v>
      </c>
    </row>
    <row r="25" ht="12.75">
      <c r="A25" s="24" t="s">
        <v>45</v>
      </c>
    </row>
    <row r="26" ht="12.75">
      <c r="A26" t="s">
        <v>46</v>
      </c>
    </row>
    <row r="27" ht="12.75">
      <c r="A27" t="s">
        <v>49</v>
      </c>
    </row>
    <row r="28" ht="12.75">
      <c r="A28" t="s">
        <v>47</v>
      </c>
    </row>
    <row r="29" ht="12.75">
      <c r="A29" t="s">
        <v>48</v>
      </c>
    </row>
    <row r="30" ht="12.75">
      <c r="A30" t="s">
        <v>74</v>
      </c>
    </row>
    <row r="32" ht="12.75">
      <c r="A32" s="24" t="s">
        <v>50</v>
      </c>
    </row>
    <row r="33" ht="12.75">
      <c r="A33" t="s">
        <v>51</v>
      </c>
    </row>
    <row r="34" ht="12.75">
      <c r="A34" t="s">
        <v>56</v>
      </c>
    </row>
    <row r="35" ht="12.75">
      <c r="A35" t="s">
        <v>57</v>
      </c>
    </row>
    <row r="36" ht="12.75">
      <c r="A36" t="s">
        <v>52</v>
      </c>
    </row>
    <row r="37" ht="12.75">
      <c r="A37" t="s">
        <v>58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4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4" customFormat="1" ht="14.25">
      <c r="A1" s="24" t="s">
        <v>81</v>
      </c>
    </row>
    <row r="2" spans="9:29" s="24" customFormat="1" ht="12.75">
      <c r="I2" s="32" t="s">
        <v>6</v>
      </c>
      <c r="J2" s="32"/>
      <c r="K2" s="32"/>
      <c r="L2" s="32"/>
      <c r="M2" s="32"/>
      <c r="N2" s="32"/>
      <c r="O2" s="56"/>
      <c r="P2" s="32" t="s">
        <v>7</v>
      </c>
      <c r="Q2" s="32"/>
      <c r="R2" s="32"/>
      <c r="S2" s="32"/>
      <c r="T2" s="32"/>
      <c r="U2" s="32"/>
      <c r="V2" s="34"/>
      <c r="W2" s="32" t="s">
        <v>8</v>
      </c>
      <c r="X2" s="32"/>
      <c r="Y2" s="32"/>
      <c r="Z2" s="32"/>
      <c r="AA2" s="32"/>
      <c r="AB2" s="32"/>
      <c r="AC2" s="34"/>
    </row>
    <row r="3" spans="1:32" s="24" customFormat="1" ht="14.25">
      <c r="A3" s="24" t="s">
        <v>0</v>
      </c>
      <c r="G3" s="28" t="s">
        <v>3</v>
      </c>
      <c r="I3" s="92" t="s">
        <v>71</v>
      </c>
      <c r="J3" s="92"/>
      <c r="K3" s="35" t="s">
        <v>10</v>
      </c>
      <c r="L3" s="35"/>
      <c r="M3" s="35" t="s">
        <v>11</v>
      </c>
      <c r="N3" s="35"/>
      <c r="O3" s="34"/>
      <c r="P3" s="92" t="s">
        <v>71</v>
      </c>
      <c r="Q3" s="92"/>
      <c r="R3" s="35" t="s">
        <v>10</v>
      </c>
      <c r="S3" s="35"/>
      <c r="T3" s="35" t="s">
        <v>11</v>
      </c>
      <c r="U3" s="35"/>
      <c r="V3" s="34"/>
      <c r="W3" s="35" t="s">
        <v>77</v>
      </c>
      <c r="X3" s="35"/>
      <c r="Y3" s="35" t="s">
        <v>10</v>
      </c>
      <c r="Z3" s="35"/>
      <c r="AA3" s="35" t="s">
        <v>11</v>
      </c>
      <c r="AB3" s="35"/>
      <c r="AC3" s="34"/>
      <c r="AD3" s="32" t="s">
        <v>9</v>
      </c>
      <c r="AE3" s="32"/>
      <c r="AF3" s="57"/>
    </row>
    <row r="4" spans="1:32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72</v>
      </c>
      <c r="K4" s="38" t="s">
        <v>5</v>
      </c>
      <c r="L4" s="38" t="s">
        <v>72</v>
      </c>
      <c r="M4" s="38" t="s">
        <v>5</v>
      </c>
      <c r="N4" s="38" t="s">
        <v>72</v>
      </c>
      <c r="O4" s="40"/>
      <c r="P4" s="38" t="s">
        <v>5</v>
      </c>
      <c r="Q4" s="38" t="s">
        <v>73</v>
      </c>
      <c r="R4" s="38" t="s">
        <v>5</v>
      </c>
      <c r="S4" s="38" t="s">
        <v>73</v>
      </c>
      <c r="T4" s="38" t="s">
        <v>5</v>
      </c>
      <c r="U4" s="38" t="s">
        <v>73</v>
      </c>
      <c r="V4" s="40"/>
      <c r="W4" s="38" t="s">
        <v>5</v>
      </c>
      <c r="X4" s="38" t="s">
        <v>72</v>
      </c>
      <c r="Y4" s="38" t="s">
        <v>5</v>
      </c>
      <c r="Z4" s="38" t="s">
        <v>72</v>
      </c>
      <c r="AA4" s="38" t="s">
        <v>5</v>
      </c>
      <c r="AB4" s="38" t="s">
        <v>72</v>
      </c>
      <c r="AC4" s="40"/>
      <c r="AD4" s="38" t="s">
        <v>13</v>
      </c>
      <c r="AE4" s="58" t="s">
        <v>14</v>
      </c>
      <c r="AF4" s="59" t="s">
        <v>5</v>
      </c>
    </row>
    <row r="5" spans="1:32" s="24" customFormat="1" ht="12.75">
      <c r="A5" s="28">
        <v>30</v>
      </c>
      <c r="B5" s="70"/>
      <c r="C5" s="10">
        <v>41113</v>
      </c>
      <c r="D5" s="5" t="s">
        <v>12</v>
      </c>
      <c r="E5" s="9">
        <v>41119</v>
      </c>
      <c r="F5" s="70"/>
      <c r="G5" s="71">
        <v>4</v>
      </c>
      <c r="H5" s="71"/>
      <c r="I5" s="44">
        <v>1</v>
      </c>
      <c r="J5" s="44">
        <v>1</v>
      </c>
      <c r="K5" s="44">
        <v>77</v>
      </c>
      <c r="L5" s="44">
        <v>13</v>
      </c>
      <c r="M5" s="71">
        <f>I5+K5</f>
        <v>78</v>
      </c>
      <c r="N5" s="71">
        <f>J5+L5</f>
        <v>14</v>
      </c>
      <c r="O5" s="74"/>
      <c r="P5" s="44">
        <v>0</v>
      </c>
      <c r="Q5" s="44">
        <v>0</v>
      </c>
      <c r="R5" s="44">
        <v>0</v>
      </c>
      <c r="S5" s="44">
        <v>0</v>
      </c>
      <c r="T5" s="71">
        <f>SUM(P5,R5)</f>
        <v>0</v>
      </c>
      <c r="U5" s="71">
        <f>SUM(Q5,S5)</f>
        <v>0</v>
      </c>
      <c r="V5" s="74"/>
      <c r="W5" s="44">
        <v>0</v>
      </c>
      <c r="X5" s="44">
        <v>0</v>
      </c>
      <c r="Y5" s="44">
        <v>1</v>
      </c>
      <c r="Z5" s="44">
        <v>1</v>
      </c>
      <c r="AA5" s="71">
        <f>W5+Y5</f>
        <v>1</v>
      </c>
      <c r="AB5" s="71">
        <f>X5+Z5</f>
        <v>1</v>
      </c>
      <c r="AC5" s="74"/>
      <c r="AD5" s="71">
        <v>2</v>
      </c>
      <c r="AE5" s="54">
        <v>13</v>
      </c>
      <c r="AF5" s="13">
        <f aca="true" t="shared" si="0" ref="AF5:AF14">SUM(AD5:AE5)</f>
        <v>15</v>
      </c>
    </row>
    <row r="6" spans="1:32" ht="12.75">
      <c r="A6" s="28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71">
        <f aca="true" t="shared" si="1" ref="M6:M14">I6+K6</f>
        <v>38</v>
      </c>
      <c r="N6" s="71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71">
        <f>SUM(P6,R6)</f>
        <v>0</v>
      </c>
      <c r="U6" s="71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71">
        <f aca="true" t="shared" si="3" ref="AA6:AA14">W6+Y6</f>
        <v>1</v>
      </c>
      <c r="AB6" s="71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8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71">
        <f t="shared" si="1"/>
        <v>71</v>
      </c>
      <c r="N7" s="71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71">
        <v>0</v>
      </c>
      <c r="U7" s="71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71">
        <f t="shared" si="3"/>
        <v>8</v>
      </c>
      <c r="AB7" s="71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8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71">
        <f t="shared" si="1"/>
        <v>2</v>
      </c>
      <c r="N8" s="71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71">
        <v>0</v>
      </c>
      <c r="U8" s="71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71">
        <f t="shared" si="3"/>
        <v>0</v>
      </c>
      <c r="AB8" s="71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8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71">
        <f t="shared" si="1"/>
        <v>0</v>
      </c>
      <c r="N9" s="71">
        <f t="shared" si="2"/>
        <v>0</v>
      </c>
      <c r="O9" s="12"/>
      <c r="P9" s="8"/>
      <c r="Q9" s="8"/>
      <c r="R9" s="8"/>
      <c r="S9" s="8"/>
      <c r="T9" s="71">
        <v>0</v>
      </c>
      <c r="U9" s="71">
        <v>0</v>
      </c>
      <c r="V9" s="12"/>
      <c r="W9" s="8"/>
      <c r="X9" s="8"/>
      <c r="Y9" s="8"/>
      <c r="Z9" s="8"/>
      <c r="AA9" s="71">
        <f t="shared" si="3"/>
        <v>0</v>
      </c>
      <c r="AB9" s="71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8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71">
        <f t="shared" si="1"/>
        <v>0</v>
      </c>
      <c r="N10" s="71">
        <f t="shared" si="2"/>
        <v>0</v>
      </c>
      <c r="O10" s="12"/>
      <c r="P10" s="8"/>
      <c r="Q10" s="8"/>
      <c r="R10" s="8"/>
      <c r="S10" s="8"/>
      <c r="T10" s="71">
        <v>0</v>
      </c>
      <c r="U10" s="71">
        <v>0</v>
      </c>
      <c r="V10" s="12"/>
      <c r="W10" s="8"/>
      <c r="X10" s="8"/>
      <c r="Y10" s="8"/>
      <c r="Z10" s="8"/>
      <c r="AA10" s="71">
        <f t="shared" si="3"/>
        <v>0</v>
      </c>
      <c r="AB10" s="71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8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71">
        <f t="shared" si="1"/>
        <v>0</v>
      </c>
      <c r="N11" s="71">
        <f t="shared" si="2"/>
        <v>0</v>
      </c>
      <c r="O11" s="12"/>
      <c r="P11" s="8"/>
      <c r="Q11" s="8"/>
      <c r="R11" s="8"/>
      <c r="S11" s="8"/>
      <c r="T11" s="71">
        <v>0</v>
      </c>
      <c r="U11" s="71">
        <v>0</v>
      </c>
      <c r="V11" s="12"/>
      <c r="W11" s="8"/>
      <c r="X11" s="8"/>
      <c r="Y11" s="8"/>
      <c r="Z11" s="8"/>
      <c r="AA11" s="71">
        <f t="shared" si="3"/>
        <v>0</v>
      </c>
      <c r="AB11" s="71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8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71">
        <f t="shared" si="1"/>
        <v>0</v>
      </c>
      <c r="N12" s="71">
        <f t="shared" si="2"/>
        <v>0</v>
      </c>
      <c r="O12" s="12"/>
      <c r="P12" s="8"/>
      <c r="Q12" s="8"/>
      <c r="R12" s="8"/>
      <c r="S12" s="8"/>
      <c r="T12" s="71">
        <v>0</v>
      </c>
      <c r="U12" s="71">
        <v>0</v>
      </c>
      <c r="V12" s="12"/>
      <c r="W12" s="8"/>
      <c r="X12" s="8"/>
      <c r="Y12" s="8"/>
      <c r="Z12" s="8"/>
      <c r="AA12" s="71">
        <f t="shared" si="3"/>
        <v>0</v>
      </c>
      <c r="AB12" s="71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8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71">
        <f t="shared" si="1"/>
        <v>0</v>
      </c>
      <c r="N13" s="71">
        <f t="shared" si="2"/>
        <v>0</v>
      </c>
      <c r="O13" s="12"/>
      <c r="P13" s="8"/>
      <c r="Q13" s="8"/>
      <c r="R13" s="8"/>
      <c r="S13" s="8"/>
      <c r="T13" s="71">
        <v>0</v>
      </c>
      <c r="U13" s="71">
        <v>0</v>
      </c>
      <c r="V13" s="12"/>
      <c r="W13" s="8"/>
      <c r="X13" s="8"/>
      <c r="Y13" s="8"/>
      <c r="Z13" s="8"/>
      <c r="AA13" s="71">
        <f t="shared" si="3"/>
        <v>0</v>
      </c>
      <c r="AB13" s="71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8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71">
        <f t="shared" si="1"/>
        <v>0</v>
      </c>
      <c r="N14" s="71">
        <f t="shared" si="2"/>
        <v>0</v>
      </c>
      <c r="O14" s="12"/>
      <c r="P14" s="8"/>
      <c r="Q14" s="8"/>
      <c r="R14" s="8"/>
      <c r="S14" s="8"/>
      <c r="T14" s="28">
        <f>P14+R14</f>
        <v>0</v>
      </c>
      <c r="U14" s="28">
        <f>Q14+S14</f>
        <v>0</v>
      </c>
      <c r="V14" s="12"/>
      <c r="W14" s="8"/>
      <c r="X14" s="8"/>
      <c r="Y14" s="8"/>
      <c r="Z14" s="8"/>
      <c r="AA14" s="71">
        <f t="shared" si="3"/>
        <v>0</v>
      </c>
      <c r="AB14" s="71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8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4" customFormat="1" ht="12.75">
      <c r="E16" s="55" t="s">
        <v>80</v>
      </c>
      <c r="G16" s="28">
        <f>SUM(G5:G14)</f>
        <v>15</v>
      </c>
      <c r="H16" s="28"/>
      <c r="I16" s="28">
        <f aca="true" t="shared" si="7" ref="I16:AF16">SUM(I5:I14)</f>
        <v>6</v>
      </c>
      <c r="J16" s="28">
        <f t="shared" si="7"/>
        <v>1</v>
      </c>
      <c r="K16" s="28">
        <f t="shared" si="7"/>
        <v>183</v>
      </c>
      <c r="L16" s="28">
        <f t="shared" si="7"/>
        <v>29</v>
      </c>
      <c r="M16" s="28">
        <f t="shared" si="7"/>
        <v>189</v>
      </c>
      <c r="N16" s="28">
        <f t="shared" si="7"/>
        <v>30</v>
      </c>
      <c r="O16" s="60"/>
      <c r="P16" s="28">
        <f t="shared" si="7"/>
        <v>0</v>
      </c>
      <c r="Q16" s="28">
        <f t="shared" si="7"/>
        <v>0</v>
      </c>
      <c r="R16" s="28">
        <f t="shared" si="7"/>
        <v>0</v>
      </c>
      <c r="S16" s="28">
        <f t="shared" si="7"/>
        <v>0</v>
      </c>
      <c r="T16" s="28">
        <f t="shared" si="7"/>
        <v>0</v>
      </c>
      <c r="U16" s="28">
        <f t="shared" si="7"/>
        <v>0</v>
      </c>
      <c r="V16" s="60"/>
      <c r="W16" s="28">
        <f t="shared" si="7"/>
        <v>0</v>
      </c>
      <c r="X16" s="28">
        <f t="shared" si="7"/>
        <v>0</v>
      </c>
      <c r="Y16" s="28">
        <f t="shared" si="7"/>
        <v>10</v>
      </c>
      <c r="Z16" s="28">
        <f t="shared" si="7"/>
        <v>6</v>
      </c>
      <c r="AA16" s="28">
        <f t="shared" si="7"/>
        <v>10</v>
      </c>
      <c r="AB16" s="28">
        <f t="shared" si="7"/>
        <v>6</v>
      </c>
      <c r="AC16" s="60"/>
      <c r="AD16" s="28">
        <f t="shared" si="7"/>
        <v>8</v>
      </c>
      <c r="AE16" s="28">
        <f t="shared" si="7"/>
        <v>33</v>
      </c>
      <c r="AF16" s="28">
        <f t="shared" si="7"/>
        <v>41</v>
      </c>
    </row>
    <row r="17" spans="1:32" s="24" customFormat="1" ht="14.25">
      <c r="A17" s="93" t="s">
        <v>86</v>
      </c>
      <c r="B17" s="93"/>
      <c r="C17" s="93"/>
      <c r="D17" s="93"/>
      <c r="E17" s="93"/>
      <c r="F17" s="28"/>
      <c r="G17" s="28">
        <v>38</v>
      </c>
      <c r="H17" s="28"/>
      <c r="I17" s="28">
        <v>103</v>
      </c>
      <c r="J17" s="28">
        <v>11</v>
      </c>
      <c r="K17" s="28">
        <v>144</v>
      </c>
      <c r="L17" s="28">
        <v>15</v>
      </c>
      <c r="M17" s="28">
        <v>247</v>
      </c>
      <c r="N17" s="28">
        <v>26</v>
      </c>
      <c r="O17" s="60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60"/>
      <c r="W17" s="28">
        <v>7</v>
      </c>
      <c r="X17" s="28">
        <v>4</v>
      </c>
      <c r="Y17" s="28">
        <v>48</v>
      </c>
      <c r="Z17" s="28">
        <v>37</v>
      </c>
      <c r="AA17" s="28">
        <v>55</v>
      </c>
      <c r="AB17" s="28">
        <v>41</v>
      </c>
      <c r="AC17" s="60"/>
      <c r="AD17" s="28">
        <v>54</v>
      </c>
      <c r="AE17" s="28">
        <v>93</v>
      </c>
      <c r="AF17" s="28">
        <v>147</v>
      </c>
    </row>
    <row r="18" spans="1:32" s="43" customFormat="1" ht="12.75">
      <c r="A18" s="49" t="s">
        <v>15</v>
      </c>
      <c r="B18" s="49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0" s="43" customFormat="1" ht="12.75">
      <c r="A19" s="50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43" customFormat="1" ht="12.75">
      <c r="A20" s="50" t="s">
        <v>19</v>
      </c>
      <c r="B20" s="50"/>
      <c r="C20" s="50"/>
      <c r="D20" s="50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4"/>
      <c r="Z20" s="44"/>
      <c r="AA20" s="49"/>
      <c r="AB20" s="49"/>
      <c r="AC20" s="49"/>
      <c r="AD20" s="49"/>
    </row>
    <row r="21" spans="1:5" s="43" customFormat="1" ht="12.75">
      <c r="A21" s="50" t="s">
        <v>17</v>
      </c>
      <c r="B21" s="50"/>
      <c r="C21" s="50"/>
      <c r="D21" s="50"/>
      <c r="E21" s="50"/>
    </row>
    <row r="22" spans="1:5" ht="12.75">
      <c r="A22" s="50" t="s">
        <v>87</v>
      </c>
      <c r="B22" s="50"/>
      <c r="C22" s="50"/>
      <c r="D22" s="50"/>
      <c r="E22" s="50"/>
    </row>
    <row r="23" spans="1:5" ht="12.75">
      <c r="A23" s="30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4" customFormat="1" ht="14.25">
      <c r="A1" s="24" t="s">
        <v>79</v>
      </c>
    </row>
    <row r="2" spans="9:28" s="24" customFormat="1" ht="12.75">
      <c r="I2" s="94" t="s">
        <v>6</v>
      </c>
      <c r="J2" s="94"/>
      <c r="K2" s="94"/>
      <c r="L2" s="94"/>
      <c r="M2" s="94"/>
      <c r="N2" s="94"/>
      <c r="O2" s="51"/>
      <c r="P2" s="94" t="s">
        <v>7</v>
      </c>
      <c r="Q2" s="94"/>
      <c r="R2" s="94"/>
      <c r="S2" s="94"/>
      <c r="T2" s="94"/>
      <c r="U2" s="94"/>
      <c r="V2" s="52"/>
      <c r="W2" s="94" t="s">
        <v>8</v>
      </c>
      <c r="X2" s="94"/>
      <c r="Y2" s="94"/>
      <c r="Z2" s="94"/>
      <c r="AA2" s="94"/>
      <c r="AB2" s="94"/>
    </row>
    <row r="3" spans="1:28" s="24" customFormat="1" ht="14.25">
      <c r="A3" s="24" t="s">
        <v>0</v>
      </c>
      <c r="G3" s="28" t="s">
        <v>3</v>
      </c>
      <c r="I3" s="92" t="s">
        <v>71</v>
      </c>
      <c r="J3" s="92"/>
      <c r="K3" s="35" t="s">
        <v>10</v>
      </c>
      <c r="L3" s="35"/>
      <c r="M3" s="35" t="s">
        <v>11</v>
      </c>
      <c r="N3" s="35"/>
      <c r="O3" s="52"/>
      <c r="P3" s="92" t="s">
        <v>71</v>
      </c>
      <c r="Q3" s="92"/>
      <c r="R3" s="35" t="s">
        <v>10</v>
      </c>
      <c r="S3" s="35"/>
      <c r="T3" s="35" t="s">
        <v>11</v>
      </c>
      <c r="U3" s="35"/>
      <c r="V3" s="52"/>
      <c r="W3" s="92" t="s">
        <v>75</v>
      </c>
      <c r="X3" s="92"/>
      <c r="Y3" s="35" t="s">
        <v>10</v>
      </c>
      <c r="Z3" s="35"/>
      <c r="AA3" s="35" t="s">
        <v>11</v>
      </c>
      <c r="AB3" s="35"/>
    </row>
    <row r="4" spans="1:30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72</v>
      </c>
      <c r="K4" s="38" t="s">
        <v>5</v>
      </c>
      <c r="L4" s="38" t="s">
        <v>72</v>
      </c>
      <c r="M4" s="38" t="s">
        <v>5</v>
      </c>
      <c r="N4" s="38" t="s">
        <v>72</v>
      </c>
      <c r="O4" s="53"/>
      <c r="P4" s="38" t="s">
        <v>5</v>
      </c>
      <c r="Q4" s="38" t="s">
        <v>73</v>
      </c>
      <c r="R4" s="38" t="s">
        <v>5</v>
      </c>
      <c r="S4" s="38" t="s">
        <v>73</v>
      </c>
      <c r="T4" s="38" t="s">
        <v>5</v>
      </c>
      <c r="U4" s="38" t="s">
        <v>73</v>
      </c>
      <c r="V4" s="53"/>
      <c r="W4" s="38" t="s">
        <v>5</v>
      </c>
      <c r="X4" s="38" t="s">
        <v>72</v>
      </c>
      <c r="Y4" s="38" t="s">
        <v>5</v>
      </c>
      <c r="Z4" s="38" t="s">
        <v>72</v>
      </c>
      <c r="AA4" s="38" t="s">
        <v>5</v>
      </c>
      <c r="AB4" s="38" t="s">
        <v>72</v>
      </c>
      <c r="AD4" s="54"/>
    </row>
    <row r="5" spans="1:30" s="24" customFormat="1" ht="12.75">
      <c r="A5" s="3">
        <v>33</v>
      </c>
      <c r="B5" s="70"/>
      <c r="C5" s="14">
        <v>41134</v>
      </c>
      <c r="D5" s="5" t="s">
        <v>12</v>
      </c>
      <c r="E5" s="14">
        <v>41140</v>
      </c>
      <c r="F5" s="70"/>
      <c r="G5" s="71"/>
      <c r="H5" s="71"/>
      <c r="I5" s="71"/>
      <c r="J5" s="71"/>
      <c r="K5" s="71"/>
      <c r="L5" s="71"/>
      <c r="M5" s="28">
        <f aca="true" t="shared" si="0" ref="M5:M20">I5+K5</f>
        <v>0</v>
      </c>
      <c r="N5" s="28">
        <f aca="true" t="shared" si="1" ref="N5:N20">J5+L5</f>
        <v>0</v>
      </c>
      <c r="O5" s="72"/>
      <c r="P5" s="71"/>
      <c r="Q5" s="71"/>
      <c r="R5" s="71"/>
      <c r="S5" s="71"/>
      <c r="T5" s="28">
        <f aca="true" t="shared" si="2" ref="T5:T20">P5+R5</f>
        <v>0</v>
      </c>
      <c r="U5" s="28">
        <f aca="true" t="shared" si="3" ref="U5:U20">Q5+S5</f>
        <v>0</v>
      </c>
      <c r="V5" s="72"/>
      <c r="W5" s="71"/>
      <c r="X5" s="71"/>
      <c r="Y5" s="71"/>
      <c r="Z5" s="71"/>
      <c r="AA5" s="28">
        <f aca="true" t="shared" si="4" ref="AA5:AA20">W5+Y5</f>
        <v>0</v>
      </c>
      <c r="AB5" s="28">
        <f aca="true" t="shared" si="5" ref="AB5:AB20">X5+Z5</f>
        <v>0</v>
      </c>
      <c r="AD5" s="54"/>
    </row>
    <row r="6" spans="1:30" s="24" customFormat="1" ht="12.75">
      <c r="A6" s="3">
        <v>34</v>
      </c>
      <c r="B6" s="70"/>
      <c r="C6" s="14">
        <f>C5+7</f>
        <v>41141</v>
      </c>
      <c r="D6" s="5" t="s">
        <v>12</v>
      </c>
      <c r="E6" s="14">
        <f>E5+7</f>
        <v>41147</v>
      </c>
      <c r="F6" s="70"/>
      <c r="G6" s="71">
        <v>4</v>
      </c>
      <c r="H6" s="71"/>
      <c r="I6" s="71">
        <v>8</v>
      </c>
      <c r="J6" s="71">
        <v>0</v>
      </c>
      <c r="K6" s="71">
        <v>100</v>
      </c>
      <c r="L6" s="71">
        <v>2</v>
      </c>
      <c r="M6" s="28">
        <f t="shared" si="0"/>
        <v>108</v>
      </c>
      <c r="N6" s="28">
        <f t="shared" si="1"/>
        <v>2</v>
      </c>
      <c r="O6" s="72"/>
      <c r="P6" s="71">
        <v>0</v>
      </c>
      <c r="Q6" s="71">
        <v>0</v>
      </c>
      <c r="R6" s="71">
        <v>0</v>
      </c>
      <c r="S6" s="71">
        <v>0</v>
      </c>
      <c r="T6" s="28">
        <f t="shared" si="2"/>
        <v>0</v>
      </c>
      <c r="U6" s="28">
        <f t="shared" si="3"/>
        <v>0</v>
      </c>
      <c r="V6" s="72"/>
      <c r="W6" s="71">
        <v>0</v>
      </c>
      <c r="X6" s="71">
        <v>0</v>
      </c>
      <c r="Y6" s="71">
        <v>109</v>
      </c>
      <c r="Z6" s="71">
        <v>52</v>
      </c>
      <c r="AA6" s="28">
        <f t="shared" si="4"/>
        <v>109</v>
      </c>
      <c r="AB6" s="28">
        <f t="shared" si="5"/>
        <v>52</v>
      </c>
      <c r="AD6" s="54"/>
    </row>
    <row r="7" spans="1:30" s="24" customFormat="1" ht="12.75">
      <c r="A7" s="3">
        <v>35</v>
      </c>
      <c r="B7" s="70"/>
      <c r="C7" s="14">
        <f>C6+7</f>
        <v>41148</v>
      </c>
      <c r="D7" s="5" t="s">
        <v>12</v>
      </c>
      <c r="E7" s="14">
        <f aca="true" t="shared" si="6" ref="E7:E19">E6+7</f>
        <v>41154</v>
      </c>
      <c r="F7" s="70"/>
      <c r="G7" s="71">
        <v>5</v>
      </c>
      <c r="H7" s="71"/>
      <c r="I7" s="71">
        <v>27</v>
      </c>
      <c r="J7" s="71">
        <v>0</v>
      </c>
      <c r="K7" s="71">
        <v>242</v>
      </c>
      <c r="L7" s="71">
        <v>4</v>
      </c>
      <c r="M7" s="28">
        <f t="shared" si="0"/>
        <v>269</v>
      </c>
      <c r="N7" s="28">
        <f t="shared" si="1"/>
        <v>4</v>
      </c>
      <c r="O7" s="72"/>
      <c r="P7" s="71">
        <v>0</v>
      </c>
      <c r="Q7" s="71">
        <v>0</v>
      </c>
      <c r="R7" s="71">
        <v>0</v>
      </c>
      <c r="S7" s="71">
        <v>0</v>
      </c>
      <c r="T7" s="28">
        <f t="shared" si="2"/>
        <v>0</v>
      </c>
      <c r="U7" s="28">
        <f t="shared" si="3"/>
        <v>0</v>
      </c>
      <c r="V7" s="72"/>
      <c r="W7" s="71">
        <v>0</v>
      </c>
      <c r="X7" s="71">
        <v>0</v>
      </c>
      <c r="Y7" s="71">
        <v>113</v>
      </c>
      <c r="Z7" s="71">
        <v>50</v>
      </c>
      <c r="AA7" s="28">
        <f t="shared" si="4"/>
        <v>113</v>
      </c>
      <c r="AB7" s="28">
        <f t="shared" si="5"/>
        <v>50</v>
      </c>
      <c r="AD7" s="54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8">
        <v>5</v>
      </c>
      <c r="H8" s="28"/>
      <c r="I8" s="28">
        <v>39</v>
      </c>
      <c r="J8" s="28">
        <v>1</v>
      </c>
      <c r="K8" s="28">
        <v>263</v>
      </c>
      <c r="L8" s="28">
        <v>12</v>
      </c>
      <c r="M8" s="28">
        <f t="shared" si="0"/>
        <v>302</v>
      </c>
      <c r="N8" s="28">
        <f t="shared" si="1"/>
        <v>13</v>
      </c>
      <c r="O8" s="91"/>
      <c r="P8" s="28">
        <v>0</v>
      </c>
      <c r="Q8" s="28">
        <v>0</v>
      </c>
      <c r="R8" s="28">
        <v>1</v>
      </c>
      <c r="S8" s="28">
        <v>1</v>
      </c>
      <c r="T8" s="28">
        <f t="shared" si="2"/>
        <v>1</v>
      </c>
      <c r="U8" s="28">
        <f t="shared" si="3"/>
        <v>1</v>
      </c>
      <c r="V8" s="91"/>
      <c r="W8" s="28">
        <v>1</v>
      </c>
      <c r="X8" s="28">
        <v>0</v>
      </c>
      <c r="Y8" s="28">
        <v>71</v>
      </c>
      <c r="Z8" s="28">
        <v>37</v>
      </c>
      <c r="AA8" s="28">
        <f t="shared" si="4"/>
        <v>72</v>
      </c>
      <c r="AB8" s="28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28">
        <v>5</v>
      </c>
      <c r="H9" s="28"/>
      <c r="I9" s="28">
        <v>35</v>
      </c>
      <c r="J9" s="28">
        <v>1</v>
      </c>
      <c r="K9" s="28">
        <v>247</v>
      </c>
      <c r="L9" s="28">
        <v>19</v>
      </c>
      <c r="M9" s="28">
        <f t="shared" si="0"/>
        <v>282</v>
      </c>
      <c r="N9" s="28">
        <f t="shared" si="1"/>
        <v>20</v>
      </c>
      <c r="O9" s="91"/>
      <c r="P9" s="28">
        <v>0</v>
      </c>
      <c r="Q9" s="28">
        <v>0</v>
      </c>
      <c r="R9" s="28">
        <v>0</v>
      </c>
      <c r="S9" s="28">
        <v>0</v>
      </c>
      <c r="T9" s="28">
        <f t="shared" si="2"/>
        <v>0</v>
      </c>
      <c r="U9" s="28">
        <f t="shared" si="3"/>
        <v>0</v>
      </c>
      <c r="V9" s="91"/>
      <c r="W9" s="28">
        <v>0</v>
      </c>
      <c r="X9" s="28">
        <v>0</v>
      </c>
      <c r="Y9" s="28">
        <v>160</v>
      </c>
      <c r="Z9" s="28">
        <v>87</v>
      </c>
      <c r="AA9" s="28">
        <f t="shared" si="4"/>
        <v>160</v>
      </c>
      <c r="AB9" s="28">
        <f t="shared" si="5"/>
        <v>87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28">
        <v>5</v>
      </c>
      <c r="H10" s="28"/>
      <c r="I10" s="28">
        <v>26</v>
      </c>
      <c r="J10" s="28">
        <v>2</v>
      </c>
      <c r="K10" s="28">
        <v>325</v>
      </c>
      <c r="L10" s="28">
        <v>30</v>
      </c>
      <c r="M10" s="28">
        <f t="shared" si="0"/>
        <v>351</v>
      </c>
      <c r="N10" s="28">
        <f t="shared" si="1"/>
        <v>32</v>
      </c>
      <c r="O10" s="91"/>
      <c r="P10" s="28">
        <v>1</v>
      </c>
      <c r="Q10" s="28">
        <v>1</v>
      </c>
      <c r="R10" s="28">
        <v>10</v>
      </c>
      <c r="S10" s="28">
        <v>8</v>
      </c>
      <c r="T10" s="28">
        <f t="shared" si="2"/>
        <v>11</v>
      </c>
      <c r="U10" s="28">
        <f t="shared" si="3"/>
        <v>9</v>
      </c>
      <c r="V10" s="91"/>
      <c r="W10" s="28">
        <v>3</v>
      </c>
      <c r="X10" s="28">
        <v>3</v>
      </c>
      <c r="Y10" s="28">
        <v>266</v>
      </c>
      <c r="Z10" s="28">
        <v>152</v>
      </c>
      <c r="AA10" s="28">
        <f t="shared" si="4"/>
        <v>269</v>
      </c>
      <c r="AB10" s="28">
        <f t="shared" si="5"/>
        <v>155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28">
        <v>5</v>
      </c>
      <c r="H11" s="28"/>
      <c r="I11" s="28">
        <v>53</v>
      </c>
      <c r="J11" s="28">
        <v>4</v>
      </c>
      <c r="K11" s="28">
        <v>346</v>
      </c>
      <c r="L11" s="28">
        <v>67</v>
      </c>
      <c r="M11" s="28">
        <f t="shared" si="0"/>
        <v>399</v>
      </c>
      <c r="N11" s="28">
        <f t="shared" si="1"/>
        <v>71</v>
      </c>
      <c r="O11" s="91"/>
      <c r="P11" s="28">
        <v>37</v>
      </c>
      <c r="Q11" s="28">
        <v>35</v>
      </c>
      <c r="R11" s="28">
        <v>120</v>
      </c>
      <c r="S11" s="28">
        <v>104</v>
      </c>
      <c r="T11" s="28">
        <f t="shared" si="2"/>
        <v>157</v>
      </c>
      <c r="U11" s="28">
        <f t="shared" si="3"/>
        <v>139</v>
      </c>
      <c r="V11" s="91"/>
      <c r="W11" s="28">
        <v>4</v>
      </c>
      <c r="X11" s="28">
        <v>3</v>
      </c>
      <c r="Y11" s="28">
        <v>594</v>
      </c>
      <c r="Z11" s="28">
        <v>375</v>
      </c>
      <c r="AA11" s="28">
        <f t="shared" si="4"/>
        <v>598</v>
      </c>
      <c r="AB11" s="28">
        <f t="shared" si="5"/>
        <v>378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>
        <f t="shared" si="1"/>
        <v>0</v>
      </c>
      <c r="O12" s="15"/>
      <c r="P12" s="3"/>
      <c r="Q12" s="3"/>
      <c r="R12" s="3"/>
      <c r="S12" s="3"/>
      <c r="T12" s="3">
        <f t="shared" si="2"/>
        <v>0</v>
      </c>
      <c r="U12" s="3">
        <f t="shared" si="3"/>
        <v>0</v>
      </c>
      <c r="V12" s="15"/>
      <c r="W12" s="3"/>
      <c r="X12" s="3"/>
      <c r="Y12" s="16"/>
      <c r="Z12" s="3"/>
      <c r="AA12" s="16">
        <f t="shared" si="4"/>
        <v>0</v>
      </c>
      <c r="AB12" s="3">
        <f t="shared" si="5"/>
        <v>0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>
        <f t="shared" si="1"/>
        <v>0</v>
      </c>
      <c r="O13" s="15"/>
      <c r="P13" s="3"/>
      <c r="Q13" s="3"/>
      <c r="R13" s="3"/>
      <c r="S13" s="3"/>
      <c r="T13" s="3">
        <f t="shared" si="2"/>
        <v>0</v>
      </c>
      <c r="U13" s="3">
        <f t="shared" si="3"/>
        <v>0</v>
      </c>
      <c r="V13" s="15"/>
      <c r="W13" s="3"/>
      <c r="X13" s="3"/>
      <c r="Y13" s="16"/>
      <c r="Z13" s="16"/>
      <c r="AA13" s="16">
        <f t="shared" si="4"/>
        <v>0</v>
      </c>
      <c r="AB13" s="16">
        <f t="shared" si="5"/>
        <v>0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 t="shared" si="1"/>
        <v>0</v>
      </c>
      <c r="O14" s="15"/>
      <c r="P14" s="3"/>
      <c r="Q14" s="3"/>
      <c r="R14" s="3"/>
      <c r="S14" s="3"/>
      <c r="T14" s="3">
        <f t="shared" si="2"/>
        <v>0</v>
      </c>
      <c r="U14" s="3">
        <f t="shared" si="3"/>
        <v>0</v>
      </c>
      <c r="V14" s="15"/>
      <c r="W14" s="3"/>
      <c r="X14" s="3"/>
      <c r="Y14" s="3"/>
      <c r="Z14" s="3"/>
      <c r="AA14" s="3">
        <f t="shared" si="4"/>
        <v>0</v>
      </c>
      <c r="AB14" s="3">
        <f t="shared" si="5"/>
        <v>0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0</v>
      </c>
      <c r="O15" s="15"/>
      <c r="P15" s="3"/>
      <c r="Q15" s="3"/>
      <c r="R15" s="3"/>
      <c r="S15" s="3"/>
      <c r="T15" s="3">
        <f t="shared" si="2"/>
        <v>0</v>
      </c>
      <c r="U15" s="3">
        <f t="shared" si="3"/>
        <v>0</v>
      </c>
      <c r="V15" s="15"/>
      <c r="W15" s="3"/>
      <c r="X15" s="3"/>
      <c r="Y15" s="3"/>
      <c r="Z15" s="3"/>
      <c r="AA15" s="3">
        <f t="shared" si="4"/>
        <v>0</v>
      </c>
      <c r="AB15" s="3">
        <f t="shared" si="5"/>
        <v>0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 t="shared" si="1"/>
        <v>0</v>
      </c>
      <c r="O16" s="15"/>
      <c r="P16" s="3"/>
      <c r="Q16" s="3"/>
      <c r="R16" s="3"/>
      <c r="S16" s="3"/>
      <c r="T16" s="3">
        <f t="shared" si="2"/>
        <v>0</v>
      </c>
      <c r="U16" s="3">
        <f t="shared" si="3"/>
        <v>0</v>
      </c>
      <c r="V16" s="15"/>
      <c r="W16" s="3"/>
      <c r="X16" s="3"/>
      <c r="Y16" s="3"/>
      <c r="Z16" s="3"/>
      <c r="AA16" s="3">
        <f t="shared" si="4"/>
        <v>0</v>
      </c>
      <c r="AB16" s="3">
        <f t="shared" si="5"/>
        <v>0</v>
      </c>
      <c r="AC16" t="s">
        <v>25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3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3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3" t="s">
        <v>80</v>
      </c>
      <c r="B21" s="93"/>
      <c r="C21" s="93"/>
      <c r="D21" s="93"/>
      <c r="E21" s="93"/>
      <c r="F21" s="28"/>
      <c r="G21" s="28">
        <f>SUM(G5:G20)</f>
        <v>29</v>
      </c>
      <c r="H21" s="28"/>
      <c r="I21" s="28">
        <f>SUM(I5:I20)</f>
        <v>188</v>
      </c>
      <c r="J21" s="28">
        <f aca="true" t="shared" si="8" ref="J21:AB21">SUM(J5:J20)</f>
        <v>8</v>
      </c>
      <c r="K21" s="28">
        <f t="shared" si="8"/>
        <v>1523</v>
      </c>
      <c r="L21" s="28">
        <f t="shared" si="8"/>
        <v>134</v>
      </c>
      <c r="M21" s="28">
        <f t="shared" si="8"/>
        <v>1711</v>
      </c>
      <c r="N21" s="28">
        <f t="shared" si="8"/>
        <v>142</v>
      </c>
      <c r="O21" s="76"/>
      <c r="P21" s="28">
        <f t="shared" si="8"/>
        <v>38</v>
      </c>
      <c r="Q21" s="28">
        <f t="shared" si="8"/>
        <v>36</v>
      </c>
      <c r="R21" s="28">
        <f t="shared" si="8"/>
        <v>131</v>
      </c>
      <c r="S21" s="28">
        <f t="shared" si="8"/>
        <v>113</v>
      </c>
      <c r="T21" s="28">
        <f t="shared" si="8"/>
        <v>169</v>
      </c>
      <c r="U21" s="28">
        <f t="shared" si="8"/>
        <v>149</v>
      </c>
      <c r="V21" s="76"/>
      <c r="W21" s="28">
        <f t="shared" si="8"/>
        <v>8</v>
      </c>
      <c r="X21" s="28">
        <f t="shared" si="8"/>
        <v>6</v>
      </c>
      <c r="Y21" s="28">
        <f t="shared" si="8"/>
        <v>1313</v>
      </c>
      <c r="Z21" s="28">
        <f t="shared" si="8"/>
        <v>753</v>
      </c>
      <c r="AA21" s="28">
        <f t="shared" si="8"/>
        <v>1321</v>
      </c>
      <c r="AB21" s="28">
        <f t="shared" si="8"/>
        <v>759</v>
      </c>
    </row>
    <row r="22" spans="1:28" ht="12.75">
      <c r="A22" s="93" t="s">
        <v>69</v>
      </c>
      <c r="B22" s="93"/>
      <c r="C22" s="93"/>
      <c r="D22" s="93"/>
      <c r="E22" s="93"/>
      <c r="F22" s="28"/>
      <c r="G22" s="28">
        <v>50</v>
      </c>
      <c r="H22" s="28"/>
      <c r="I22" s="28">
        <v>732</v>
      </c>
      <c r="J22" s="28">
        <v>25</v>
      </c>
      <c r="K22" s="29">
        <v>944</v>
      </c>
      <c r="L22" s="28">
        <v>147</v>
      </c>
      <c r="M22" s="29">
        <v>1676</v>
      </c>
      <c r="N22" s="28">
        <v>172</v>
      </c>
      <c r="O22" s="73"/>
      <c r="P22" s="28">
        <v>234</v>
      </c>
      <c r="Q22" s="28">
        <v>228</v>
      </c>
      <c r="R22" s="28">
        <v>128</v>
      </c>
      <c r="S22" s="28">
        <v>99</v>
      </c>
      <c r="T22" s="28">
        <v>362</v>
      </c>
      <c r="U22" s="28">
        <v>327</v>
      </c>
      <c r="V22" s="73"/>
      <c r="W22" s="29">
        <v>146</v>
      </c>
      <c r="X22" s="29">
        <v>113</v>
      </c>
      <c r="Y22" s="29">
        <v>1508</v>
      </c>
      <c r="Z22" s="29">
        <v>1030</v>
      </c>
      <c r="AA22" s="29">
        <v>1654</v>
      </c>
      <c r="AB22" s="29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76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5" ht="12.75">
      <c r="A26" s="6" t="s">
        <v>17</v>
      </c>
      <c r="B26" s="6"/>
      <c r="C26" s="6"/>
      <c r="D26" s="6"/>
      <c r="E26" s="6"/>
    </row>
    <row r="27" spans="1:5" ht="12.75">
      <c r="A27" s="23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V12" sqref="V12"/>
    </sheetView>
  </sheetViews>
  <sheetFormatPr defaultColWidth="9.140625" defaultRowHeight="12.75"/>
  <cols>
    <col min="1" max="1" width="6.8515625" style="43" customWidth="1"/>
    <col min="2" max="2" width="2.140625" style="43" customWidth="1"/>
    <col min="3" max="3" width="6.8515625" style="43" customWidth="1"/>
    <col min="4" max="4" width="2.57421875" style="43" customWidth="1"/>
    <col min="5" max="5" width="7.00390625" style="43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4" customFormat="1" ht="14.25">
      <c r="A1" s="24" t="s">
        <v>70</v>
      </c>
    </row>
    <row r="2" spans="6:23" ht="12.75">
      <c r="F2" s="24"/>
      <c r="G2" s="32" t="s">
        <v>6</v>
      </c>
      <c r="H2" s="32"/>
      <c r="I2" s="32"/>
      <c r="J2" s="32"/>
      <c r="K2" s="32"/>
      <c r="L2" s="32"/>
      <c r="M2" s="33"/>
      <c r="N2" s="32" t="s">
        <v>7</v>
      </c>
      <c r="O2" s="32"/>
      <c r="P2" s="32"/>
      <c r="Q2" s="32"/>
      <c r="R2" s="32"/>
      <c r="S2" s="32"/>
      <c r="T2" s="34"/>
      <c r="U2" s="32" t="s">
        <v>8</v>
      </c>
      <c r="V2" s="32"/>
      <c r="W2" s="1"/>
    </row>
    <row r="3" spans="1:22" ht="14.25">
      <c r="A3" s="24" t="s">
        <v>0</v>
      </c>
      <c r="B3" s="24"/>
      <c r="C3" s="24"/>
      <c r="D3" s="24"/>
      <c r="E3" s="24"/>
      <c r="F3" s="24"/>
      <c r="G3" s="92" t="s">
        <v>71</v>
      </c>
      <c r="H3" s="92"/>
      <c r="I3" s="35" t="s">
        <v>20</v>
      </c>
      <c r="J3" s="35"/>
      <c r="K3" s="35" t="s">
        <v>11</v>
      </c>
      <c r="L3" s="35"/>
      <c r="M3" s="36"/>
      <c r="N3" s="35" t="s">
        <v>18</v>
      </c>
      <c r="O3" s="35"/>
      <c r="P3" s="35" t="s">
        <v>10</v>
      </c>
      <c r="Q3" s="35"/>
      <c r="R3" s="35" t="s">
        <v>11</v>
      </c>
      <c r="S3" s="35"/>
      <c r="T3" s="34"/>
      <c r="U3" s="35" t="s">
        <v>10</v>
      </c>
      <c r="V3" s="35"/>
    </row>
    <row r="4" spans="1:23" ht="14.25">
      <c r="A4" s="37" t="s">
        <v>1</v>
      </c>
      <c r="B4" s="37"/>
      <c r="C4" s="32" t="s">
        <v>2</v>
      </c>
      <c r="D4" s="32"/>
      <c r="E4" s="32"/>
      <c r="F4" s="37"/>
      <c r="G4" s="38" t="s">
        <v>5</v>
      </c>
      <c r="H4" s="38" t="s">
        <v>72</v>
      </c>
      <c r="I4" s="38" t="s">
        <v>5</v>
      </c>
      <c r="J4" s="38" t="s">
        <v>72</v>
      </c>
      <c r="K4" s="38" t="s">
        <v>5</v>
      </c>
      <c r="L4" s="38" t="s">
        <v>72</v>
      </c>
      <c r="M4" s="39"/>
      <c r="N4" s="38" t="s">
        <v>5</v>
      </c>
      <c r="O4" s="38" t="s">
        <v>73</v>
      </c>
      <c r="P4" s="38" t="s">
        <v>5</v>
      </c>
      <c r="Q4" s="38" t="s">
        <v>73</v>
      </c>
      <c r="R4" s="38" t="s">
        <v>5</v>
      </c>
      <c r="S4" s="38" t="s">
        <v>73</v>
      </c>
      <c r="T4" s="40"/>
      <c r="U4" s="38" t="s">
        <v>5</v>
      </c>
      <c r="V4" s="38" t="s">
        <v>72</v>
      </c>
      <c r="W4" s="4"/>
    </row>
    <row r="5" spans="1:23" ht="12.75">
      <c r="A5" s="44">
        <v>36</v>
      </c>
      <c r="B5" s="45"/>
      <c r="C5" s="46">
        <v>38233</v>
      </c>
      <c r="D5" s="47" t="s">
        <v>12</v>
      </c>
      <c r="E5" s="46">
        <v>38239</v>
      </c>
      <c r="F5" s="7"/>
      <c r="G5" s="17">
        <v>4</v>
      </c>
      <c r="H5" s="17">
        <v>1</v>
      </c>
      <c r="I5" s="17">
        <v>59</v>
      </c>
      <c r="J5" s="17">
        <v>13</v>
      </c>
      <c r="K5" s="16">
        <v>63</v>
      </c>
      <c r="L5" s="16">
        <v>14</v>
      </c>
      <c r="M5" s="18"/>
      <c r="N5" s="17">
        <v>0</v>
      </c>
      <c r="O5" s="17">
        <v>0</v>
      </c>
      <c r="P5" s="17">
        <v>0</v>
      </c>
      <c r="Q5" s="17">
        <v>0</v>
      </c>
      <c r="R5" s="16">
        <f>N5+P5</f>
        <v>0</v>
      </c>
      <c r="S5" s="16">
        <f>O5+Q5</f>
        <v>0</v>
      </c>
      <c r="T5" s="19"/>
      <c r="U5" s="17">
        <v>4</v>
      </c>
      <c r="V5" s="17">
        <v>0</v>
      </c>
      <c r="W5" s="17"/>
    </row>
    <row r="6" spans="1:23" ht="12.75">
      <c r="A6" s="44">
        <v>37</v>
      </c>
      <c r="B6" s="45"/>
      <c r="C6" s="46">
        <f>C5+7</f>
        <v>38240</v>
      </c>
      <c r="D6" s="47" t="s">
        <v>12</v>
      </c>
      <c r="E6" s="46">
        <f>E5+7</f>
        <v>38246</v>
      </c>
      <c r="F6" s="7"/>
      <c r="G6" s="17">
        <v>12</v>
      </c>
      <c r="H6" s="17">
        <v>4</v>
      </c>
      <c r="I6" s="17">
        <v>314</v>
      </c>
      <c r="J6" s="17">
        <v>70</v>
      </c>
      <c r="K6" s="16">
        <f>I6+G6</f>
        <v>326</v>
      </c>
      <c r="L6" s="16">
        <f>J6+H6</f>
        <v>74</v>
      </c>
      <c r="M6" s="18"/>
      <c r="N6" s="17">
        <v>0</v>
      </c>
      <c r="O6" s="17">
        <v>0</v>
      </c>
      <c r="P6" s="17">
        <v>0</v>
      </c>
      <c r="Q6" s="17">
        <v>0</v>
      </c>
      <c r="R6" s="16">
        <v>0</v>
      </c>
      <c r="S6" s="16">
        <v>0</v>
      </c>
      <c r="T6" s="19"/>
      <c r="U6" s="17">
        <v>0</v>
      </c>
      <c r="V6" s="17">
        <v>0</v>
      </c>
      <c r="W6" s="17"/>
    </row>
    <row r="7" spans="1:23" ht="12.75">
      <c r="A7" s="44">
        <v>38</v>
      </c>
      <c r="B7" s="45"/>
      <c r="C7" s="46">
        <f>C6+7</f>
        <v>38247</v>
      </c>
      <c r="D7" s="47" t="s">
        <v>12</v>
      </c>
      <c r="E7" s="46">
        <f>E6+7</f>
        <v>38253</v>
      </c>
      <c r="F7" s="7"/>
      <c r="G7" s="17">
        <v>20</v>
      </c>
      <c r="H7" s="17">
        <v>5</v>
      </c>
      <c r="I7" s="17">
        <v>1032</v>
      </c>
      <c r="J7" s="17">
        <v>243</v>
      </c>
      <c r="K7" s="16">
        <v>1052</v>
      </c>
      <c r="L7" s="16">
        <v>248</v>
      </c>
      <c r="M7" s="18"/>
      <c r="N7" s="17">
        <v>0</v>
      </c>
      <c r="O7" s="17">
        <v>0</v>
      </c>
      <c r="P7" s="17">
        <v>0</v>
      </c>
      <c r="Q7" s="17">
        <v>0</v>
      </c>
      <c r="R7" s="16">
        <v>0</v>
      </c>
      <c r="S7" s="16">
        <v>0</v>
      </c>
      <c r="T7" s="19"/>
      <c r="U7" s="17">
        <v>0</v>
      </c>
      <c r="V7" s="17">
        <v>0</v>
      </c>
      <c r="W7" s="17"/>
    </row>
    <row r="8" spans="1:23" ht="12.75">
      <c r="A8" s="44">
        <v>39</v>
      </c>
      <c r="B8" s="45"/>
      <c r="C8" s="46">
        <f>C7+7</f>
        <v>38254</v>
      </c>
      <c r="D8" s="47" t="s">
        <v>12</v>
      </c>
      <c r="E8" s="46">
        <f>E7+7</f>
        <v>38260</v>
      </c>
      <c r="F8" s="7"/>
      <c r="G8" s="17">
        <v>50</v>
      </c>
      <c r="H8" s="17">
        <v>12</v>
      </c>
      <c r="I8" s="17">
        <v>2515</v>
      </c>
      <c r="J8" s="17">
        <v>579</v>
      </c>
      <c r="K8" s="16">
        <f>+G8+I8</f>
        <v>2565</v>
      </c>
      <c r="L8" s="16">
        <f>+H8+J8</f>
        <v>591</v>
      </c>
      <c r="M8" s="18"/>
      <c r="N8" s="17">
        <v>0</v>
      </c>
      <c r="O8" s="17">
        <v>0</v>
      </c>
      <c r="P8" s="17">
        <v>0</v>
      </c>
      <c r="Q8" s="17">
        <v>0</v>
      </c>
      <c r="R8" s="16">
        <v>0</v>
      </c>
      <c r="S8" s="16">
        <v>0</v>
      </c>
      <c r="T8" s="19"/>
      <c r="U8" s="17">
        <v>0</v>
      </c>
      <c r="V8" s="17">
        <v>5</v>
      </c>
      <c r="W8" s="17"/>
    </row>
    <row r="9" spans="1:23" ht="12.75">
      <c r="A9" s="44">
        <v>40</v>
      </c>
      <c r="B9" s="45"/>
      <c r="C9" s="46">
        <f>C8+7</f>
        <v>38261</v>
      </c>
      <c r="D9" s="47" t="s">
        <v>12</v>
      </c>
      <c r="E9" s="46">
        <f>E8+7</f>
        <v>38267</v>
      </c>
      <c r="F9" s="7"/>
      <c r="G9" s="17"/>
      <c r="H9" s="17"/>
      <c r="I9" s="17"/>
      <c r="J9" s="17"/>
      <c r="K9" s="16"/>
      <c r="L9" s="16"/>
      <c r="M9" s="18"/>
      <c r="N9" s="17"/>
      <c r="O9" s="17"/>
      <c r="P9" s="17"/>
      <c r="Q9" s="17"/>
      <c r="R9" s="16"/>
      <c r="S9" s="16"/>
      <c r="T9" s="19"/>
      <c r="U9" s="17"/>
      <c r="V9" s="17"/>
      <c r="W9" s="17"/>
    </row>
    <row r="10" spans="1:23" ht="12.75">
      <c r="A10" s="44">
        <v>41</v>
      </c>
      <c r="B10" s="45"/>
      <c r="C10" s="46">
        <f>C9+7</f>
        <v>38268</v>
      </c>
      <c r="D10" s="47" t="s">
        <v>12</v>
      </c>
      <c r="E10" s="46">
        <f>E9+7</f>
        <v>38274</v>
      </c>
      <c r="F10" s="7"/>
      <c r="G10" s="17"/>
      <c r="H10" s="17"/>
      <c r="I10" s="17"/>
      <c r="J10" s="17"/>
      <c r="K10" s="16"/>
      <c r="L10" s="16"/>
      <c r="M10" s="18"/>
      <c r="N10" s="17"/>
      <c r="O10" s="17"/>
      <c r="P10" s="17"/>
      <c r="Q10" s="17"/>
      <c r="R10" s="16"/>
      <c r="S10" s="16"/>
      <c r="T10" s="19"/>
      <c r="U10" s="17"/>
      <c r="V10" s="17"/>
      <c r="W10" s="17"/>
    </row>
    <row r="11" spans="1:23" ht="12.75">
      <c r="A11" s="95" t="s">
        <v>21</v>
      </c>
      <c r="B11" s="95"/>
      <c r="C11" s="95"/>
      <c r="D11" s="95"/>
      <c r="E11" s="95"/>
      <c r="F11" s="95"/>
      <c r="G11" s="31">
        <f aca="true" t="shared" si="0" ref="G11:L11">SUM(G5:G10)</f>
        <v>86</v>
      </c>
      <c r="H11" s="31">
        <f t="shared" si="0"/>
        <v>22</v>
      </c>
      <c r="I11" s="31">
        <f t="shared" si="0"/>
        <v>3920</v>
      </c>
      <c r="J11" s="31">
        <f t="shared" si="0"/>
        <v>905</v>
      </c>
      <c r="K11" s="29">
        <f t="shared" si="0"/>
        <v>4006</v>
      </c>
      <c r="L11" s="29">
        <f t="shared" si="0"/>
        <v>927</v>
      </c>
      <c r="M11" s="18"/>
      <c r="N11" s="17"/>
      <c r="O11" s="17"/>
      <c r="P11" s="17"/>
      <c r="Q11" s="17"/>
      <c r="R11" s="17"/>
      <c r="S11" s="17"/>
      <c r="T11" s="19"/>
      <c r="U11" s="17"/>
      <c r="V11" s="17"/>
      <c r="W11" s="17"/>
    </row>
    <row r="12" spans="1:23" ht="12.75">
      <c r="A12" s="44"/>
      <c r="B12" s="45"/>
      <c r="C12" s="46"/>
      <c r="D12" s="47"/>
      <c r="E12" s="46"/>
      <c r="F12" s="7"/>
      <c r="G12" s="17"/>
      <c r="H12" s="17"/>
      <c r="I12" s="17"/>
      <c r="J12" s="17"/>
      <c r="K12" s="16"/>
      <c r="L12" s="1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2.75">
      <c r="A13" s="44">
        <v>42</v>
      </c>
      <c r="B13" s="45"/>
      <c r="C13" s="46">
        <f>C10+7</f>
        <v>38275</v>
      </c>
      <c r="D13" s="47" t="s">
        <v>12</v>
      </c>
      <c r="E13" s="46">
        <f>E10+7</f>
        <v>38281</v>
      </c>
      <c r="F13" s="20"/>
      <c r="G13" s="96" t="s">
        <v>88</v>
      </c>
      <c r="H13" s="96"/>
      <c r="I13" s="96"/>
      <c r="J13" s="96"/>
      <c r="K13" s="96"/>
      <c r="L13" s="96"/>
      <c r="M13" s="22"/>
      <c r="N13" s="21"/>
      <c r="O13" s="21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4">
        <v>43</v>
      </c>
      <c r="B14" s="45"/>
      <c r="C14" s="48">
        <v>38647</v>
      </c>
      <c r="D14" s="47" t="s">
        <v>12</v>
      </c>
      <c r="E14" s="46">
        <v>38653</v>
      </c>
      <c r="F14" s="7"/>
      <c r="G14" s="17"/>
      <c r="H14" s="17"/>
      <c r="I14" s="17"/>
      <c r="J14" s="17"/>
      <c r="K14" s="16"/>
      <c r="L14" s="16"/>
      <c r="M14" s="18"/>
      <c r="N14" s="17"/>
      <c r="O14" s="17"/>
      <c r="P14" s="17"/>
      <c r="Q14" s="17"/>
      <c r="R14" s="16"/>
      <c r="S14" s="16"/>
      <c r="T14" s="19"/>
      <c r="U14" s="17"/>
      <c r="V14" s="17"/>
      <c r="W14" s="17"/>
    </row>
    <row r="15" spans="1:23" ht="12.75">
      <c r="A15" s="44">
        <v>44</v>
      </c>
      <c r="B15" s="45"/>
      <c r="C15" s="48">
        <f aca="true" t="shared" si="1" ref="C15:C23">C14+7</f>
        <v>38654</v>
      </c>
      <c r="D15" s="47" t="s">
        <v>12</v>
      </c>
      <c r="E15" s="46">
        <f aca="true" t="shared" si="2" ref="E15:E22">E14+7</f>
        <v>38660</v>
      </c>
      <c r="F15" s="7"/>
      <c r="G15" s="17"/>
      <c r="H15" s="17"/>
      <c r="I15" s="17"/>
      <c r="J15" s="17"/>
      <c r="K15" s="16"/>
      <c r="L15" s="16"/>
      <c r="M15" s="18"/>
      <c r="N15" s="17"/>
      <c r="O15" s="17"/>
      <c r="P15" s="17"/>
      <c r="Q15" s="17"/>
      <c r="R15" s="16"/>
      <c r="S15" s="16"/>
      <c r="T15" s="19"/>
      <c r="U15" s="17"/>
      <c r="V15" s="17"/>
      <c r="W15" s="17"/>
    </row>
    <row r="16" spans="1:23" ht="12.75">
      <c r="A16" s="44">
        <v>45</v>
      </c>
      <c r="B16" s="45"/>
      <c r="C16" s="48">
        <f t="shared" si="1"/>
        <v>38661</v>
      </c>
      <c r="D16" s="47" t="s">
        <v>12</v>
      </c>
      <c r="E16" s="46">
        <f t="shared" si="2"/>
        <v>38667</v>
      </c>
      <c r="F16" s="7"/>
      <c r="G16" s="17"/>
      <c r="H16" s="17"/>
      <c r="I16" s="17"/>
      <c r="J16" s="17"/>
      <c r="K16" s="16"/>
      <c r="L16" s="16"/>
      <c r="M16" s="18"/>
      <c r="N16" s="17"/>
      <c r="O16" s="17"/>
      <c r="P16" s="17"/>
      <c r="Q16" s="17"/>
      <c r="R16" s="16"/>
      <c r="S16" s="16"/>
      <c r="T16" s="19"/>
      <c r="U16" s="17"/>
      <c r="V16" s="17"/>
      <c r="W16" s="17"/>
    </row>
    <row r="17" spans="1:23" ht="12.75">
      <c r="A17" s="44">
        <v>46</v>
      </c>
      <c r="B17" s="45"/>
      <c r="C17" s="48">
        <f t="shared" si="1"/>
        <v>38668</v>
      </c>
      <c r="D17" s="47" t="s">
        <v>12</v>
      </c>
      <c r="E17" s="46">
        <f t="shared" si="2"/>
        <v>38674</v>
      </c>
      <c r="F17" s="7"/>
      <c r="G17" s="17"/>
      <c r="H17" s="17"/>
      <c r="I17" s="17"/>
      <c r="J17" s="17"/>
      <c r="K17" s="16"/>
      <c r="L17" s="16"/>
      <c r="M17" s="18"/>
      <c r="N17" s="17"/>
      <c r="O17" s="17"/>
      <c r="P17" s="17"/>
      <c r="Q17" s="17"/>
      <c r="R17" s="16"/>
      <c r="S17" s="16"/>
      <c r="T17" s="19"/>
      <c r="U17" s="17"/>
      <c r="V17" s="17"/>
      <c r="W17" s="17"/>
    </row>
    <row r="18" spans="1:23" ht="12.75">
      <c r="A18" s="44">
        <v>47</v>
      </c>
      <c r="B18" s="45"/>
      <c r="C18" s="48">
        <f t="shared" si="1"/>
        <v>38675</v>
      </c>
      <c r="D18" s="47" t="s">
        <v>12</v>
      </c>
      <c r="E18" s="46">
        <f t="shared" si="2"/>
        <v>38681</v>
      </c>
      <c r="F18" s="7"/>
      <c r="G18" s="17"/>
      <c r="H18" s="17"/>
      <c r="I18" s="17"/>
      <c r="J18" s="17"/>
      <c r="K18" s="16"/>
      <c r="L18" s="16"/>
      <c r="M18" s="18"/>
      <c r="N18" s="17"/>
      <c r="O18" s="17"/>
      <c r="P18" s="17"/>
      <c r="Q18" s="17"/>
      <c r="R18" s="17"/>
      <c r="S18" s="17"/>
      <c r="T18" s="19"/>
      <c r="U18" s="17"/>
      <c r="V18" s="17"/>
      <c r="W18" s="17"/>
    </row>
    <row r="19" spans="1:23" ht="12.75">
      <c r="A19" s="44">
        <v>48</v>
      </c>
      <c r="B19" s="45"/>
      <c r="C19" s="48">
        <f t="shared" si="1"/>
        <v>38682</v>
      </c>
      <c r="D19" s="47" t="s">
        <v>12</v>
      </c>
      <c r="E19" s="46">
        <f t="shared" si="2"/>
        <v>38688</v>
      </c>
      <c r="F19" s="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19"/>
      <c r="U19" s="17"/>
      <c r="V19" s="17"/>
      <c r="W19" s="17"/>
    </row>
    <row r="20" spans="1:23" ht="12.75">
      <c r="A20" s="44">
        <v>49</v>
      </c>
      <c r="B20" s="45"/>
      <c r="C20" s="48">
        <f t="shared" si="1"/>
        <v>38689</v>
      </c>
      <c r="D20" s="47" t="s">
        <v>12</v>
      </c>
      <c r="E20" s="46">
        <f t="shared" si="2"/>
        <v>38695</v>
      </c>
      <c r="F20" s="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9"/>
      <c r="U20" s="17"/>
      <c r="V20" s="17"/>
      <c r="W20" s="17"/>
    </row>
    <row r="21" spans="1:23" ht="12.75">
      <c r="A21" s="44">
        <v>50</v>
      </c>
      <c r="B21" s="45"/>
      <c r="C21" s="48">
        <f t="shared" si="1"/>
        <v>38696</v>
      </c>
      <c r="D21" s="47" t="s">
        <v>12</v>
      </c>
      <c r="E21" s="46">
        <f t="shared" si="2"/>
        <v>38702</v>
      </c>
      <c r="F21" s="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9"/>
      <c r="U21" s="17"/>
      <c r="V21" s="17"/>
      <c r="W21" s="17"/>
    </row>
    <row r="22" spans="1:23" ht="12.75">
      <c r="A22" s="44">
        <v>51</v>
      </c>
      <c r="B22" s="45"/>
      <c r="C22" s="48">
        <f t="shared" si="1"/>
        <v>38703</v>
      </c>
      <c r="D22" s="47" t="s">
        <v>12</v>
      </c>
      <c r="E22" s="46">
        <f t="shared" si="2"/>
        <v>38709</v>
      </c>
      <c r="F22" s="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9"/>
      <c r="U22" s="17"/>
      <c r="V22" s="17"/>
      <c r="W22" s="17"/>
    </row>
    <row r="23" spans="1:23" ht="12.75">
      <c r="A23" s="44">
        <v>52</v>
      </c>
      <c r="B23" s="45"/>
      <c r="C23" s="48">
        <f t="shared" si="1"/>
        <v>38710</v>
      </c>
      <c r="D23" s="47" t="s">
        <v>12</v>
      </c>
      <c r="E23" s="46">
        <f>E22+8</f>
        <v>38717</v>
      </c>
      <c r="F23" s="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9"/>
      <c r="U23" s="17"/>
      <c r="V23" s="17"/>
      <c r="W23" s="17"/>
    </row>
    <row r="24" spans="1:23" ht="12.75">
      <c r="A24" s="44">
        <v>1</v>
      </c>
      <c r="B24" s="45"/>
      <c r="C24" s="48">
        <v>39814</v>
      </c>
      <c r="D24" s="47" t="s">
        <v>12</v>
      </c>
      <c r="E24" s="46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9" customFormat="1" ht="12.75">
      <c r="A25" s="62">
        <v>2</v>
      </c>
      <c r="B25" s="63"/>
      <c r="C25" s="64">
        <f aca="true" t="shared" si="3" ref="C25:C34">C24+7</f>
        <v>39821</v>
      </c>
      <c r="D25" s="65" t="s">
        <v>12</v>
      </c>
      <c r="E25" s="66">
        <f>E24+7</f>
        <v>38731</v>
      </c>
      <c r="F25" s="67"/>
      <c r="G25" s="68"/>
      <c r="H25" s="68"/>
      <c r="I25" s="68"/>
      <c r="J25" s="68"/>
      <c r="K25" s="68"/>
      <c r="L25" s="68"/>
      <c r="M25" s="18"/>
      <c r="N25" s="68"/>
      <c r="O25" s="68"/>
      <c r="P25" s="68"/>
      <c r="Q25" s="68"/>
      <c r="R25" s="68"/>
      <c r="S25" s="68"/>
      <c r="T25" s="19"/>
      <c r="U25" s="68"/>
      <c r="V25" s="68"/>
      <c r="W25" s="68"/>
    </row>
    <row r="26" spans="1:23" ht="12.75">
      <c r="A26" s="44">
        <v>3</v>
      </c>
      <c r="B26" s="45"/>
      <c r="C26" s="48">
        <f>C25+7</f>
        <v>39828</v>
      </c>
      <c r="D26" s="47" t="s">
        <v>12</v>
      </c>
      <c r="E26" s="46">
        <f aca="true" t="shared" si="4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4">
        <v>4</v>
      </c>
      <c r="B27" s="45"/>
      <c r="C27" s="48">
        <f t="shared" si="3"/>
        <v>39835</v>
      </c>
      <c r="D27" s="47" t="s">
        <v>12</v>
      </c>
      <c r="E27" s="46">
        <f t="shared" si="4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4">
        <v>5</v>
      </c>
      <c r="B28" s="45"/>
      <c r="C28" s="48">
        <f t="shared" si="3"/>
        <v>39842</v>
      </c>
      <c r="D28" s="47" t="s">
        <v>12</v>
      </c>
      <c r="E28" s="46">
        <f t="shared" si="4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4">
        <v>6</v>
      </c>
      <c r="B29" s="45"/>
      <c r="C29" s="48">
        <f t="shared" si="3"/>
        <v>39849</v>
      </c>
      <c r="D29" s="47" t="s">
        <v>12</v>
      </c>
      <c r="E29" s="46">
        <f t="shared" si="4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4">
        <v>7</v>
      </c>
      <c r="B30" s="45"/>
      <c r="C30" s="48">
        <f t="shared" si="3"/>
        <v>39856</v>
      </c>
      <c r="D30" s="47" t="s">
        <v>12</v>
      </c>
      <c r="E30" s="46">
        <f t="shared" si="4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4">
        <v>8</v>
      </c>
      <c r="B31" s="45"/>
      <c r="C31" s="48">
        <f t="shared" si="3"/>
        <v>39863</v>
      </c>
      <c r="D31" s="47" t="s">
        <v>12</v>
      </c>
      <c r="E31" s="46">
        <f t="shared" si="4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4">
        <v>9</v>
      </c>
      <c r="B32" s="45"/>
      <c r="C32" s="48">
        <f t="shared" si="3"/>
        <v>39870</v>
      </c>
      <c r="D32" s="47" t="s">
        <v>12</v>
      </c>
      <c r="E32" s="46">
        <f t="shared" si="4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4">
        <v>10</v>
      </c>
      <c r="B33" s="45"/>
      <c r="C33" s="48">
        <f t="shared" si="3"/>
        <v>39877</v>
      </c>
      <c r="D33" s="47" t="s">
        <v>12</v>
      </c>
      <c r="E33" s="46">
        <f t="shared" si="4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4">
        <v>11</v>
      </c>
      <c r="B34" s="45"/>
      <c r="C34" s="48">
        <f t="shared" si="3"/>
        <v>39884</v>
      </c>
      <c r="D34" s="47" t="s">
        <v>12</v>
      </c>
      <c r="E34" s="46">
        <f t="shared" si="4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95" t="s">
        <v>22</v>
      </c>
      <c r="B35" s="95"/>
      <c r="C35" s="95"/>
      <c r="D35" s="95"/>
      <c r="E35" s="95"/>
      <c r="F35" s="7"/>
      <c r="G35" s="31">
        <f>SUM(G14:G34)</f>
        <v>0</v>
      </c>
      <c r="H35" s="31">
        <f>SUM(H14:H34)</f>
        <v>0</v>
      </c>
      <c r="I35" s="31">
        <f>SUM(I14:I34)</f>
        <v>0</v>
      </c>
      <c r="J35" s="31">
        <f>SUM(J14:J34)</f>
        <v>0</v>
      </c>
      <c r="K35" s="29"/>
      <c r="L35" s="29"/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3" t="s">
        <v>82</v>
      </c>
      <c r="B36" s="93"/>
      <c r="C36" s="93"/>
      <c r="D36" s="93"/>
      <c r="E36" s="93"/>
      <c r="F36" s="3"/>
      <c r="M36" s="75"/>
      <c r="N36" s="29">
        <f>SUM(N5:N34)</f>
        <v>0</v>
      </c>
      <c r="O36" s="29">
        <f aca="true" t="shared" si="5" ref="O36:V36">SUM(O5:O34)</f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42"/>
      <c r="U36" s="29">
        <f t="shared" si="5"/>
        <v>4</v>
      </c>
      <c r="V36" s="29">
        <f t="shared" si="5"/>
        <v>5</v>
      </c>
      <c r="W36" s="29"/>
    </row>
    <row r="37" spans="1:23" ht="12.75">
      <c r="A37" s="93" t="s">
        <v>69</v>
      </c>
      <c r="B37" s="93"/>
      <c r="C37" s="93"/>
      <c r="D37" s="93"/>
      <c r="E37" s="93"/>
      <c r="F37" s="3"/>
      <c r="G37" s="29">
        <v>4454</v>
      </c>
      <c r="H37" s="29">
        <v>1028</v>
      </c>
      <c r="I37" s="29">
        <v>17849</v>
      </c>
      <c r="J37" s="29">
        <v>4041</v>
      </c>
      <c r="K37" s="29">
        <v>22302</v>
      </c>
      <c r="L37" s="29">
        <v>5069</v>
      </c>
      <c r="M37" s="41"/>
      <c r="N37" s="29">
        <v>2886</v>
      </c>
      <c r="O37" s="29">
        <v>2865</v>
      </c>
      <c r="P37" s="29">
        <v>1924</v>
      </c>
      <c r="Q37" s="29">
        <v>1710</v>
      </c>
      <c r="R37" s="29">
        <v>4810</v>
      </c>
      <c r="S37" s="29">
        <v>4575</v>
      </c>
      <c r="T37" s="42"/>
      <c r="U37" s="29">
        <v>5885</v>
      </c>
      <c r="V37" s="29">
        <v>5834</v>
      </c>
      <c r="W37" s="29"/>
    </row>
    <row r="38" spans="1:23" ht="12.75">
      <c r="A38" s="49" t="s">
        <v>15</v>
      </c>
      <c r="B38" s="49"/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50" t="s">
        <v>26</v>
      </c>
      <c r="B39" s="49"/>
      <c r="C39" s="49"/>
      <c r="D39" s="49"/>
      <c r="E39" s="4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50" t="s">
        <v>19</v>
      </c>
      <c r="D40" s="50"/>
      <c r="E40" s="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50" t="s">
        <v>17</v>
      </c>
      <c r="B41" s="50"/>
      <c r="C41" s="50"/>
      <c r="D41" s="50"/>
      <c r="E41" s="50"/>
    </row>
    <row r="42" spans="1:5" ht="12.75">
      <c r="A42" s="43" t="s">
        <v>23</v>
      </c>
      <c r="B42" s="50"/>
      <c r="C42" s="50"/>
      <c r="D42" s="50"/>
      <c r="E42" s="50"/>
    </row>
    <row r="43" spans="1:5" ht="12.75">
      <c r="A43" s="50" t="s">
        <v>24</v>
      </c>
      <c r="B43" s="50"/>
      <c r="C43" s="50"/>
      <c r="D43" s="50"/>
      <c r="E43" s="50"/>
    </row>
    <row r="44" spans="1:5" ht="12.75">
      <c r="A44" s="50"/>
      <c r="B44" s="50"/>
      <c r="C44" s="50"/>
      <c r="D44" s="50"/>
      <c r="E44" s="50"/>
    </row>
    <row r="49" ht="12.75">
      <c r="P49" s="25"/>
    </row>
  </sheetData>
  <mergeCells count="6">
    <mergeCell ref="A37:E37"/>
    <mergeCell ref="A11:F11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4" customFormat="1" ht="12.75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  <c r="S1" s="61" t="s">
        <v>85</v>
      </c>
      <c r="AD1" s="77" t="s">
        <v>85</v>
      </c>
      <c r="AE1" s="70"/>
      <c r="AF1" s="70"/>
      <c r="AG1" s="70"/>
      <c r="AH1" s="70"/>
      <c r="AI1" s="70"/>
      <c r="AJ1" s="70"/>
    </row>
    <row r="2" spans="7:42" s="24" customFormat="1" ht="12.75">
      <c r="G2" s="94" t="s">
        <v>66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32"/>
      <c r="S2" s="32"/>
      <c r="T2" s="32"/>
      <c r="U2" s="94" t="s">
        <v>66</v>
      </c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 t="s">
        <v>66</v>
      </c>
      <c r="AG2" s="94"/>
      <c r="AH2" s="94"/>
      <c r="AI2" s="94"/>
      <c r="AJ2" s="94"/>
      <c r="AK2" s="94"/>
      <c r="AL2" s="94"/>
      <c r="AM2" s="94"/>
      <c r="AN2" s="94"/>
      <c r="AO2" s="94"/>
      <c r="AP2" s="94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 t="s">
        <v>62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D3" s="70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60</v>
      </c>
      <c r="I4" s="38" t="s">
        <v>8</v>
      </c>
      <c r="J4" s="38"/>
      <c r="K4" s="38" t="s">
        <v>6</v>
      </c>
      <c r="L4" s="38" t="s">
        <v>60</v>
      </c>
      <c r="M4" s="38" t="s">
        <v>8</v>
      </c>
      <c r="N4" s="38"/>
      <c r="O4" s="38" t="s">
        <v>6</v>
      </c>
      <c r="P4" s="38" t="s">
        <v>60</v>
      </c>
      <c r="Q4" s="38" t="s">
        <v>8</v>
      </c>
      <c r="R4" s="38"/>
      <c r="S4" s="38" t="s">
        <v>6</v>
      </c>
      <c r="T4" s="38" t="s">
        <v>60</v>
      </c>
      <c r="U4" s="38" t="s">
        <v>8</v>
      </c>
      <c r="V4" s="38"/>
      <c r="W4" s="38" t="s">
        <v>6</v>
      </c>
      <c r="X4" s="38" t="s">
        <v>60</v>
      </c>
      <c r="Y4" s="38" t="s">
        <v>8</v>
      </c>
      <c r="Z4" s="38"/>
      <c r="AA4" s="38" t="s">
        <v>6</v>
      </c>
      <c r="AB4" s="38" t="s">
        <v>60</v>
      </c>
      <c r="AC4" s="38" t="s">
        <v>8</v>
      </c>
      <c r="AD4" s="70"/>
      <c r="AE4" s="38" t="s">
        <v>6</v>
      </c>
      <c r="AF4" s="38" t="s">
        <v>60</v>
      </c>
      <c r="AG4" s="38" t="s">
        <v>8</v>
      </c>
      <c r="AI4" s="38" t="s">
        <v>6</v>
      </c>
      <c r="AJ4" s="38" t="s">
        <v>60</v>
      </c>
      <c r="AK4" s="38" t="s">
        <v>8</v>
      </c>
    </row>
    <row r="5" spans="1:29" ht="12.75">
      <c r="A5" s="3">
        <v>24</v>
      </c>
      <c r="C5" s="14">
        <v>40340</v>
      </c>
      <c r="D5" s="26" t="s">
        <v>59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6" t="s">
        <v>59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6" t="s">
        <v>59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6" t="s">
        <v>59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6" t="s">
        <v>59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6" t="s">
        <v>59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5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6" t="s">
        <v>59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5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6" t="s">
        <v>59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5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6" t="s">
        <v>59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5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6" t="s">
        <v>59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5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6" t="s">
        <v>59</v>
      </c>
      <c r="E15" s="14">
        <f t="shared" si="2"/>
        <v>40416</v>
      </c>
      <c r="G15" s="27" t="s">
        <v>61</v>
      </c>
      <c r="H15" s="27" t="s">
        <v>61</v>
      </c>
      <c r="I15" s="27" t="s">
        <v>61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5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6" t="s">
        <v>59</v>
      </c>
      <c r="E16" s="14">
        <f t="shared" si="2"/>
        <v>40423</v>
      </c>
      <c r="G16" s="27" t="s">
        <v>61</v>
      </c>
      <c r="H16" s="27" t="s">
        <v>61</v>
      </c>
      <c r="I16" s="27" t="s">
        <v>61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5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6" t="s">
        <v>59</v>
      </c>
      <c r="E17" s="14">
        <f t="shared" si="2"/>
        <v>40430</v>
      </c>
      <c r="G17" s="27" t="s">
        <v>61</v>
      </c>
      <c r="H17" s="27" t="s">
        <v>61</v>
      </c>
      <c r="I17" s="27" t="s">
        <v>61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5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6" t="s">
        <v>59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6" t="s">
        <v>59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6" t="s">
        <v>59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8">
        <v>401</v>
      </c>
      <c r="P20" s="28">
        <v>184</v>
      </c>
      <c r="Q20" s="28">
        <v>174</v>
      </c>
      <c r="S20" s="71">
        <v>958</v>
      </c>
      <c r="T20" s="28">
        <v>338</v>
      </c>
      <c r="U20" s="28">
        <v>283</v>
      </c>
      <c r="W20" s="24">
        <v>206</v>
      </c>
      <c r="X20" s="24">
        <v>101</v>
      </c>
      <c r="Y20" s="24">
        <v>41</v>
      </c>
      <c r="AA20" s="24">
        <v>268</v>
      </c>
      <c r="AB20" s="24">
        <v>168</v>
      </c>
      <c r="AC20" s="24">
        <v>56</v>
      </c>
      <c r="AE20" s="24">
        <v>222</v>
      </c>
      <c r="AF20" s="24">
        <v>144</v>
      </c>
      <c r="AG20" s="24">
        <v>11</v>
      </c>
      <c r="AI20" s="24">
        <v>247</v>
      </c>
      <c r="AJ20" s="24">
        <v>147</v>
      </c>
      <c r="AK20" s="24">
        <v>55</v>
      </c>
    </row>
    <row r="21" spans="1:16" ht="12.75">
      <c r="A21" s="3">
        <f t="shared" si="0"/>
        <v>40</v>
      </c>
      <c r="C21" s="14">
        <f>C20+7</f>
        <v>40452</v>
      </c>
      <c r="D21" s="26" t="s">
        <v>59</v>
      </c>
      <c r="E21" s="14">
        <f>E20+7</f>
        <v>40458</v>
      </c>
      <c r="G21" s="28">
        <v>897</v>
      </c>
      <c r="H21" s="28">
        <v>254</v>
      </c>
      <c r="I21" s="28">
        <v>176</v>
      </c>
      <c r="K21" s="29">
        <v>448</v>
      </c>
      <c r="L21" s="29">
        <v>255</v>
      </c>
      <c r="M21" s="29">
        <v>179</v>
      </c>
      <c r="P21" s="16"/>
    </row>
    <row r="22" spans="1:37" ht="12.75">
      <c r="A22" s="3"/>
      <c r="C22" s="14"/>
      <c r="D22" s="26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30" t="s">
        <v>68</v>
      </c>
      <c r="C23" s="14"/>
      <c r="D23" s="26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6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6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6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6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6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6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9" customWidth="1"/>
    <col min="2" max="2" width="2.8515625" style="79" customWidth="1"/>
    <col min="3" max="3" width="8.421875" style="79" customWidth="1"/>
    <col min="4" max="4" width="3.28125" style="79" customWidth="1"/>
    <col min="5" max="5" width="8.8515625" style="79" customWidth="1"/>
    <col min="6" max="6" width="2.140625" style="79" customWidth="1"/>
    <col min="7" max="9" width="9.140625" style="79" customWidth="1"/>
    <col min="10" max="10" width="2.7109375" style="79" customWidth="1"/>
    <col min="11" max="13" width="9.140625" style="79" customWidth="1"/>
    <col min="14" max="14" width="2.7109375" style="79" customWidth="1"/>
    <col min="15" max="17" width="9.140625" style="79" customWidth="1"/>
    <col min="18" max="18" width="2.7109375" style="79" customWidth="1"/>
    <col min="19" max="21" width="9.140625" style="79" customWidth="1"/>
    <col min="22" max="22" width="2.7109375" style="79" customWidth="1"/>
    <col min="23" max="25" width="9.140625" style="79" customWidth="1"/>
    <col min="26" max="26" width="2.7109375" style="79" customWidth="1"/>
    <col min="27" max="29" width="9.140625" style="79" customWidth="1"/>
    <col min="30" max="30" width="1.8515625" style="79" customWidth="1"/>
    <col min="31" max="33" width="9.140625" style="79" customWidth="1"/>
    <col min="34" max="34" width="3.7109375" style="79" customWidth="1"/>
    <col min="35" max="16384" width="9.140625" style="79" customWidth="1"/>
  </cols>
  <sheetData>
    <row r="1" spans="1:37" s="78" customFormat="1" ht="15">
      <c r="A1" s="78" t="s">
        <v>84</v>
      </c>
      <c r="AI1" s="79"/>
      <c r="AJ1" s="79"/>
      <c r="AK1" s="79"/>
    </row>
    <row r="2" spans="1:37" ht="14.25">
      <c r="A2" s="80" t="s">
        <v>0</v>
      </c>
      <c r="G2" s="81"/>
      <c r="H2" s="81">
        <v>2004</v>
      </c>
      <c r="I2" s="81"/>
      <c r="J2" s="80"/>
      <c r="K2" s="81"/>
      <c r="L2" s="81">
        <v>2005</v>
      </c>
      <c r="M2" s="81"/>
      <c r="N2" s="80"/>
      <c r="O2" s="81"/>
      <c r="P2" s="81">
        <v>2006</v>
      </c>
      <c r="Q2" s="81"/>
      <c r="R2" s="80"/>
      <c r="S2" s="81"/>
      <c r="T2" s="81">
        <v>2007</v>
      </c>
      <c r="U2" s="81"/>
      <c r="V2" s="80"/>
      <c r="W2" s="81"/>
      <c r="X2" s="81">
        <v>2008</v>
      </c>
      <c r="Y2" s="81"/>
      <c r="Z2" s="80"/>
      <c r="AA2" s="81"/>
      <c r="AB2" s="81">
        <v>2009</v>
      </c>
      <c r="AC2" s="81"/>
      <c r="AE2" s="81"/>
      <c r="AF2" s="81">
        <v>2010</v>
      </c>
      <c r="AG2" s="81"/>
      <c r="AH2" s="81"/>
      <c r="AI2" s="81"/>
      <c r="AJ2" s="81">
        <v>2011</v>
      </c>
      <c r="AK2" s="81"/>
    </row>
    <row r="3" spans="1:37" ht="14.25">
      <c r="A3" s="81" t="s">
        <v>1</v>
      </c>
      <c r="B3" s="82"/>
      <c r="C3" s="83" t="s">
        <v>2</v>
      </c>
      <c r="D3" s="83"/>
      <c r="E3" s="83"/>
      <c r="F3" s="82"/>
      <c r="G3" s="81" t="s">
        <v>6</v>
      </c>
      <c r="H3" s="81" t="s">
        <v>7</v>
      </c>
      <c r="I3" s="81" t="s">
        <v>8</v>
      </c>
      <c r="J3" s="81"/>
      <c r="K3" s="81" t="s">
        <v>6</v>
      </c>
      <c r="L3" s="81" t="s">
        <v>7</v>
      </c>
      <c r="M3" s="81" t="s">
        <v>8</v>
      </c>
      <c r="N3" s="81"/>
      <c r="O3" s="81" t="s">
        <v>6</v>
      </c>
      <c r="P3" s="81" t="s">
        <v>7</v>
      </c>
      <c r="Q3" s="81" t="s">
        <v>8</v>
      </c>
      <c r="R3" s="81"/>
      <c r="S3" s="81" t="s">
        <v>6</v>
      </c>
      <c r="T3" s="81" t="s">
        <v>7</v>
      </c>
      <c r="U3" s="81" t="s">
        <v>8</v>
      </c>
      <c r="V3" s="81"/>
      <c r="W3" s="81" t="s">
        <v>6</v>
      </c>
      <c r="X3" s="81" t="s">
        <v>7</v>
      </c>
      <c r="Y3" s="81" t="s">
        <v>8</v>
      </c>
      <c r="Z3" s="81"/>
      <c r="AA3" s="81" t="s">
        <v>6</v>
      </c>
      <c r="AB3" s="81" t="s">
        <v>7</v>
      </c>
      <c r="AC3" s="81" t="s">
        <v>8</v>
      </c>
      <c r="AD3" s="82"/>
      <c r="AE3" s="81" t="s">
        <v>6</v>
      </c>
      <c r="AF3" s="81" t="s">
        <v>7</v>
      </c>
      <c r="AG3" s="81" t="s">
        <v>8</v>
      </c>
      <c r="AH3" s="81"/>
      <c r="AI3" s="81" t="s">
        <v>6</v>
      </c>
      <c r="AJ3" s="81" t="s">
        <v>7</v>
      </c>
      <c r="AK3" s="81" t="s">
        <v>8</v>
      </c>
    </row>
    <row r="4" spans="1:36" ht="14.25">
      <c r="A4" s="80">
        <v>34</v>
      </c>
      <c r="C4" s="84">
        <v>40410</v>
      </c>
      <c r="D4" s="85" t="s">
        <v>59</v>
      </c>
      <c r="E4" s="84">
        <v>40416</v>
      </c>
      <c r="K4" s="86">
        <v>108</v>
      </c>
      <c r="L4" s="86">
        <v>0</v>
      </c>
      <c r="M4" s="86">
        <v>244</v>
      </c>
      <c r="O4" s="86">
        <v>170</v>
      </c>
      <c r="P4" s="86">
        <v>0</v>
      </c>
      <c r="Q4" s="86">
        <v>206</v>
      </c>
      <c r="S4" s="86">
        <v>96</v>
      </c>
      <c r="T4" s="86">
        <v>0</v>
      </c>
      <c r="U4" s="86">
        <v>420</v>
      </c>
      <c r="W4" s="86">
        <v>201</v>
      </c>
      <c r="X4" s="86">
        <v>1</v>
      </c>
      <c r="Y4" s="86">
        <v>119</v>
      </c>
      <c r="AE4" s="79">
        <v>188</v>
      </c>
      <c r="AF4" s="80">
        <v>0</v>
      </c>
      <c r="AG4" s="79">
        <v>72</v>
      </c>
      <c r="AJ4" s="80"/>
    </row>
    <row r="5" spans="1:36" ht="14.25">
      <c r="A5" s="80">
        <f aca="true" t="shared" si="0" ref="A5:A17">A4+1</f>
        <v>35</v>
      </c>
      <c r="C5" s="84">
        <f aca="true" t="shared" si="1" ref="C5:C17">C4+7</f>
        <v>40417</v>
      </c>
      <c r="D5" s="85" t="s">
        <v>59</v>
      </c>
      <c r="E5" s="84">
        <f aca="true" t="shared" si="2" ref="E5:E17">E4+7</f>
        <v>40423</v>
      </c>
      <c r="K5" s="86">
        <v>153</v>
      </c>
      <c r="L5" s="86">
        <v>0</v>
      </c>
      <c r="M5" s="86">
        <v>337</v>
      </c>
      <c r="O5" s="86">
        <v>272</v>
      </c>
      <c r="P5" s="86">
        <v>0</v>
      </c>
      <c r="Q5" s="86">
        <v>353</v>
      </c>
      <c r="S5" s="86">
        <v>135</v>
      </c>
      <c r="T5" s="86">
        <v>0</v>
      </c>
      <c r="U5" s="86">
        <v>953</v>
      </c>
      <c r="W5" s="86">
        <v>397</v>
      </c>
      <c r="X5" s="86">
        <v>3</v>
      </c>
      <c r="Y5" s="86">
        <v>184</v>
      </c>
      <c r="AA5" s="86">
        <v>94</v>
      </c>
      <c r="AB5" s="86">
        <v>0</v>
      </c>
      <c r="AC5" s="86">
        <v>33</v>
      </c>
      <c r="AE5" s="79">
        <v>330</v>
      </c>
      <c r="AF5" s="80">
        <v>0</v>
      </c>
      <c r="AG5" s="79">
        <v>136</v>
      </c>
      <c r="AJ5" s="80"/>
    </row>
    <row r="6" spans="1:37" ht="14.25">
      <c r="A6" s="80">
        <f t="shared" si="0"/>
        <v>36</v>
      </c>
      <c r="C6" s="84">
        <f t="shared" si="1"/>
        <v>40424</v>
      </c>
      <c r="D6" s="85" t="s">
        <v>59</v>
      </c>
      <c r="E6" s="84">
        <f t="shared" si="2"/>
        <v>40430</v>
      </c>
      <c r="K6" s="86">
        <v>316</v>
      </c>
      <c r="L6" s="86">
        <v>2</v>
      </c>
      <c r="M6" s="86">
        <v>481</v>
      </c>
      <c r="O6" s="86">
        <v>452</v>
      </c>
      <c r="P6" s="86">
        <v>4</v>
      </c>
      <c r="Q6" s="86">
        <v>518</v>
      </c>
      <c r="S6" s="86">
        <v>261</v>
      </c>
      <c r="T6" s="86">
        <v>0</v>
      </c>
      <c r="U6" s="86">
        <v>1220</v>
      </c>
      <c r="W6" s="86">
        <v>687</v>
      </c>
      <c r="X6" s="86">
        <v>3</v>
      </c>
      <c r="Y6" s="86">
        <v>225</v>
      </c>
      <c r="AA6" s="86">
        <v>264</v>
      </c>
      <c r="AB6" s="86">
        <v>0</v>
      </c>
      <c r="AC6" s="86">
        <v>68</v>
      </c>
      <c r="AE6" s="79">
        <v>475</v>
      </c>
      <c r="AF6" s="80">
        <v>2</v>
      </c>
      <c r="AG6" s="79">
        <v>212</v>
      </c>
      <c r="AI6" s="79">
        <v>134</v>
      </c>
      <c r="AJ6" s="80">
        <v>2</v>
      </c>
      <c r="AK6" s="79">
        <v>102</v>
      </c>
    </row>
    <row r="7" spans="1:37" ht="14.25">
      <c r="A7" s="80">
        <f t="shared" si="0"/>
        <v>37</v>
      </c>
      <c r="C7" s="84">
        <f t="shared" si="1"/>
        <v>40431</v>
      </c>
      <c r="D7" s="85" t="s">
        <v>59</v>
      </c>
      <c r="E7" s="84">
        <f t="shared" si="2"/>
        <v>40437</v>
      </c>
      <c r="G7" s="86">
        <v>274</v>
      </c>
      <c r="H7" s="86">
        <v>9</v>
      </c>
      <c r="I7" s="86">
        <v>31</v>
      </c>
      <c r="K7" s="86">
        <v>676</v>
      </c>
      <c r="L7" s="86">
        <v>4</v>
      </c>
      <c r="M7" s="86">
        <v>584</v>
      </c>
      <c r="O7" s="86">
        <v>565</v>
      </c>
      <c r="P7" s="86">
        <v>12</v>
      </c>
      <c r="Q7" s="86">
        <v>658</v>
      </c>
      <c r="S7" s="86">
        <v>368</v>
      </c>
      <c r="T7" s="86">
        <v>0</v>
      </c>
      <c r="U7" s="86">
        <v>1345</v>
      </c>
      <c r="W7" s="86">
        <v>1139</v>
      </c>
      <c r="X7" s="86">
        <v>4</v>
      </c>
      <c r="Y7" s="86">
        <v>262</v>
      </c>
      <c r="AA7" s="86">
        <v>521</v>
      </c>
      <c r="AB7" s="86">
        <v>10</v>
      </c>
      <c r="AC7" s="86">
        <v>221</v>
      </c>
      <c r="AE7" s="79">
        <v>599</v>
      </c>
      <c r="AF7" s="80">
        <v>7</v>
      </c>
      <c r="AG7" s="79">
        <v>239</v>
      </c>
      <c r="AI7">
        <v>646</v>
      </c>
      <c r="AJ7" s="80">
        <v>5</v>
      </c>
      <c r="AK7" s="79">
        <v>333</v>
      </c>
    </row>
    <row r="8" spans="1:37" ht="14.25">
      <c r="A8" s="80">
        <f t="shared" si="0"/>
        <v>38</v>
      </c>
      <c r="C8" s="84">
        <f t="shared" si="1"/>
        <v>40438</v>
      </c>
      <c r="D8" s="85" t="s">
        <v>59</v>
      </c>
      <c r="E8" s="84">
        <f t="shared" si="2"/>
        <v>40444</v>
      </c>
      <c r="G8" s="86">
        <v>686</v>
      </c>
      <c r="H8" s="86">
        <v>36</v>
      </c>
      <c r="I8" s="86">
        <v>132</v>
      </c>
      <c r="K8" s="86">
        <v>1054</v>
      </c>
      <c r="L8" s="86">
        <v>36</v>
      </c>
      <c r="M8" s="86">
        <v>834</v>
      </c>
      <c r="O8" s="86">
        <v>677</v>
      </c>
      <c r="P8" s="86">
        <v>44</v>
      </c>
      <c r="Q8" s="86">
        <v>771</v>
      </c>
      <c r="S8" s="86">
        <v>547</v>
      </c>
      <c r="T8" s="86">
        <v>0</v>
      </c>
      <c r="U8" s="86">
        <v>1438</v>
      </c>
      <c r="W8" s="86">
        <v>1387</v>
      </c>
      <c r="X8" s="86">
        <v>17</v>
      </c>
      <c r="Y8" s="86">
        <v>307</v>
      </c>
      <c r="AA8" s="86">
        <v>830</v>
      </c>
      <c r="AB8" s="86">
        <v>35</v>
      </c>
      <c r="AC8" s="86">
        <v>535</v>
      </c>
      <c r="AE8" s="79">
        <v>733</v>
      </c>
      <c r="AF8" s="80">
        <v>27</v>
      </c>
      <c r="AG8" s="79">
        <v>519</v>
      </c>
      <c r="AI8">
        <v>1109</v>
      </c>
      <c r="AJ8" s="80">
        <v>24</v>
      </c>
      <c r="AK8" s="79">
        <v>477</v>
      </c>
    </row>
    <row r="9" spans="1:37" ht="14.25">
      <c r="A9" s="80">
        <f t="shared" si="0"/>
        <v>39</v>
      </c>
      <c r="C9" s="84">
        <f t="shared" si="1"/>
        <v>40445</v>
      </c>
      <c r="D9" s="85" t="s">
        <v>59</v>
      </c>
      <c r="E9" s="84">
        <f t="shared" si="2"/>
        <v>40451</v>
      </c>
      <c r="G9" s="86">
        <v>1304</v>
      </c>
      <c r="H9" s="86">
        <v>145</v>
      </c>
      <c r="I9" s="86">
        <v>503</v>
      </c>
      <c r="K9" s="86">
        <v>1162</v>
      </c>
      <c r="L9" s="86">
        <v>133</v>
      </c>
      <c r="M9" s="86">
        <v>1028</v>
      </c>
      <c r="O9" s="86">
        <v>826</v>
      </c>
      <c r="P9" s="86">
        <v>66</v>
      </c>
      <c r="Q9" s="86">
        <v>1073</v>
      </c>
      <c r="S9" s="86">
        <v>762</v>
      </c>
      <c r="T9" s="86">
        <v>2</v>
      </c>
      <c r="U9" s="86">
        <v>1627</v>
      </c>
      <c r="W9" s="86">
        <v>1676</v>
      </c>
      <c r="X9" s="86">
        <v>71</v>
      </c>
      <c r="Y9" s="86">
        <v>416</v>
      </c>
      <c r="AA9" s="86">
        <v>1021</v>
      </c>
      <c r="AB9" s="86">
        <v>109</v>
      </c>
      <c r="AC9" s="86">
        <v>870</v>
      </c>
      <c r="AE9" s="79">
        <v>921</v>
      </c>
      <c r="AF9" s="80">
        <v>300</v>
      </c>
      <c r="AG9" s="79">
        <v>649</v>
      </c>
      <c r="AI9">
        <v>1338</v>
      </c>
      <c r="AJ9" s="80">
        <v>89</v>
      </c>
      <c r="AK9" s="79">
        <v>770</v>
      </c>
    </row>
    <row r="10" spans="1:37" ht="14.25">
      <c r="A10" s="80">
        <f t="shared" si="0"/>
        <v>40</v>
      </c>
      <c r="C10" s="84">
        <f t="shared" si="1"/>
        <v>40452</v>
      </c>
      <c r="D10" s="85" t="s">
        <v>59</v>
      </c>
      <c r="E10" s="84">
        <f t="shared" si="2"/>
        <v>40458</v>
      </c>
      <c r="G10" s="86">
        <v>1642</v>
      </c>
      <c r="H10" s="86">
        <v>472</v>
      </c>
      <c r="I10" s="86">
        <v>962</v>
      </c>
      <c r="K10" s="86">
        <v>1254</v>
      </c>
      <c r="L10" s="86">
        <v>245</v>
      </c>
      <c r="M10" s="86">
        <v>1406</v>
      </c>
      <c r="O10" s="86">
        <v>973</v>
      </c>
      <c r="P10" s="86">
        <v>115</v>
      </c>
      <c r="Q10" s="86">
        <v>1950</v>
      </c>
      <c r="S10" s="86">
        <v>835</v>
      </c>
      <c r="T10" s="86">
        <v>26</v>
      </c>
      <c r="U10" s="86">
        <v>2781</v>
      </c>
      <c r="W10" s="86">
        <v>1792</v>
      </c>
      <c r="X10" s="86">
        <v>188</v>
      </c>
      <c r="Y10" s="86">
        <v>710</v>
      </c>
      <c r="AA10" s="86">
        <v>1046</v>
      </c>
      <c r="AB10" s="86">
        <v>118</v>
      </c>
      <c r="AC10" s="86">
        <v>893</v>
      </c>
      <c r="AE10" s="87">
        <v>1118</v>
      </c>
      <c r="AF10" s="80">
        <v>628</v>
      </c>
      <c r="AG10" s="79">
        <v>718</v>
      </c>
      <c r="AI10">
        <v>1396</v>
      </c>
      <c r="AJ10" s="80">
        <v>144</v>
      </c>
      <c r="AK10" s="79">
        <v>1249</v>
      </c>
    </row>
    <row r="11" spans="1:37" ht="14.25">
      <c r="A11" s="80">
        <f t="shared" si="0"/>
        <v>41</v>
      </c>
      <c r="C11" s="84">
        <f t="shared" si="1"/>
        <v>40459</v>
      </c>
      <c r="D11" s="85" t="s">
        <v>59</v>
      </c>
      <c r="E11" s="84">
        <f t="shared" si="2"/>
        <v>40465</v>
      </c>
      <c r="G11" s="86">
        <v>1906</v>
      </c>
      <c r="H11" s="86">
        <v>897</v>
      </c>
      <c r="I11" s="86">
        <v>1560</v>
      </c>
      <c r="K11" s="86">
        <v>1342</v>
      </c>
      <c r="L11" s="86">
        <v>514</v>
      </c>
      <c r="M11" s="86">
        <v>1808</v>
      </c>
      <c r="O11" s="86">
        <v>1061</v>
      </c>
      <c r="P11" s="86">
        <v>182</v>
      </c>
      <c r="Q11" s="86">
        <v>2471</v>
      </c>
      <c r="S11" s="86">
        <v>974</v>
      </c>
      <c r="T11" s="86">
        <v>51</v>
      </c>
      <c r="U11" s="86">
        <v>4108</v>
      </c>
      <c r="W11" s="86">
        <v>1856</v>
      </c>
      <c r="X11" s="86">
        <v>335</v>
      </c>
      <c r="Y11" s="86">
        <v>849</v>
      </c>
      <c r="AA11" s="86">
        <v>1082</v>
      </c>
      <c r="AB11" s="86">
        <v>138</v>
      </c>
      <c r="AC11" s="86">
        <v>1118</v>
      </c>
      <c r="AE11" s="87">
        <v>1181</v>
      </c>
      <c r="AF11" s="80">
        <v>898</v>
      </c>
      <c r="AG11" s="79">
        <v>816</v>
      </c>
      <c r="AI11">
        <v>1404</v>
      </c>
      <c r="AJ11" s="80">
        <v>183</v>
      </c>
      <c r="AK11" s="79">
        <v>1398</v>
      </c>
    </row>
    <row r="12" spans="1:37" ht="14.25">
      <c r="A12" s="80">
        <f t="shared" si="0"/>
        <v>42</v>
      </c>
      <c r="C12" s="84">
        <f t="shared" si="1"/>
        <v>40466</v>
      </c>
      <c r="D12" s="85" t="s">
        <v>59</v>
      </c>
      <c r="E12" s="84">
        <f t="shared" si="2"/>
        <v>40472</v>
      </c>
      <c r="G12" s="86">
        <v>2060</v>
      </c>
      <c r="H12" s="86">
        <v>948</v>
      </c>
      <c r="I12" s="86">
        <v>1826</v>
      </c>
      <c r="K12" s="86">
        <v>1383</v>
      </c>
      <c r="L12" s="86">
        <v>554</v>
      </c>
      <c r="M12" s="86">
        <v>1989</v>
      </c>
      <c r="O12" s="86">
        <v>1111</v>
      </c>
      <c r="P12" s="86">
        <v>220</v>
      </c>
      <c r="Q12" s="86">
        <v>3271</v>
      </c>
      <c r="S12" s="86">
        <v>1021</v>
      </c>
      <c r="T12" s="86">
        <v>84</v>
      </c>
      <c r="U12" s="86">
        <v>4742</v>
      </c>
      <c r="W12" s="86">
        <v>1967</v>
      </c>
      <c r="X12" s="86">
        <v>401</v>
      </c>
      <c r="Y12" s="86">
        <v>884</v>
      </c>
      <c r="AA12" s="86">
        <v>1109</v>
      </c>
      <c r="AB12" s="86">
        <v>154</v>
      </c>
      <c r="AC12" s="86">
        <v>1373</v>
      </c>
      <c r="AE12" s="87">
        <v>1292</v>
      </c>
      <c r="AF12" s="80">
        <v>909</v>
      </c>
      <c r="AG12" s="79">
        <v>822</v>
      </c>
      <c r="AI12">
        <v>1483</v>
      </c>
      <c r="AJ12" s="80">
        <v>280</v>
      </c>
      <c r="AK12" s="79">
        <v>1516</v>
      </c>
    </row>
    <row r="13" spans="1:37" ht="15">
      <c r="A13" s="80">
        <f t="shared" si="0"/>
        <v>43</v>
      </c>
      <c r="C13" s="84">
        <f t="shared" si="1"/>
        <v>40473</v>
      </c>
      <c r="D13" s="85" t="s">
        <v>59</v>
      </c>
      <c r="E13" s="84">
        <f t="shared" si="2"/>
        <v>40479</v>
      </c>
      <c r="G13" s="86">
        <v>2062</v>
      </c>
      <c r="H13" s="86">
        <v>978</v>
      </c>
      <c r="I13" s="86">
        <v>1988</v>
      </c>
      <c r="K13" s="86">
        <v>1403</v>
      </c>
      <c r="L13" s="86">
        <v>687</v>
      </c>
      <c r="M13" s="86">
        <v>2094</v>
      </c>
      <c r="O13" s="86">
        <v>1133</v>
      </c>
      <c r="P13" s="86">
        <v>230</v>
      </c>
      <c r="Q13" s="86">
        <v>3296</v>
      </c>
      <c r="S13" s="86">
        <v>1022</v>
      </c>
      <c r="T13" s="86">
        <v>84</v>
      </c>
      <c r="U13" s="86">
        <v>4897</v>
      </c>
      <c r="W13" s="86">
        <v>2024</v>
      </c>
      <c r="X13" s="86">
        <v>439</v>
      </c>
      <c r="Y13" s="86">
        <v>896</v>
      </c>
      <c r="AA13" s="86">
        <v>1126</v>
      </c>
      <c r="AB13" s="86">
        <v>170</v>
      </c>
      <c r="AC13" s="86">
        <v>1396</v>
      </c>
      <c r="AE13" s="88">
        <v>1299</v>
      </c>
      <c r="AF13" s="89">
        <v>909</v>
      </c>
      <c r="AG13" s="78">
        <v>822</v>
      </c>
      <c r="AH13" s="78"/>
      <c r="AI13">
        <v>1533</v>
      </c>
      <c r="AJ13" s="80">
        <v>325</v>
      </c>
      <c r="AK13" s="79">
        <v>1530</v>
      </c>
    </row>
    <row r="14" spans="1:37" ht="15">
      <c r="A14" s="80">
        <f t="shared" si="0"/>
        <v>44</v>
      </c>
      <c r="C14" s="84">
        <f t="shared" si="1"/>
        <v>40480</v>
      </c>
      <c r="D14" s="85" t="s">
        <v>59</v>
      </c>
      <c r="E14" s="84">
        <f t="shared" si="2"/>
        <v>40486</v>
      </c>
      <c r="G14" s="86">
        <v>2079</v>
      </c>
      <c r="H14" s="86">
        <v>989</v>
      </c>
      <c r="I14" s="86">
        <v>2006</v>
      </c>
      <c r="K14" s="90">
        <v>1426</v>
      </c>
      <c r="L14" s="90">
        <v>772</v>
      </c>
      <c r="M14" s="90">
        <v>2219</v>
      </c>
      <c r="O14" s="86">
        <v>1173</v>
      </c>
      <c r="P14" s="86">
        <v>235</v>
      </c>
      <c r="Q14" s="86">
        <v>3455</v>
      </c>
      <c r="S14" s="86">
        <v>1031</v>
      </c>
      <c r="T14" s="86">
        <v>88</v>
      </c>
      <c r="U14" s="86">
        <v>5018</v>
      </c>
      <c r="W14" s="86">
        <v>2122</v>
      </c>
      <c r="X14" s="86">
        <v>447</v>
      </c>
      <c r="Y14" s="86">
        <v>901</v>
      </c>
      <c r="AA14" s="86">
        <v>1144</v>
      </c>
      <c r="AB14" s="86">
        <v>178</v>
      </c>
      <c r="AC14" s="86">
        <v>1405</v>
      </c>
      <c r="AI14">
        <v>1578</v>
      </c>
      <c r="AJ14" s="80">
        <v>348</v>
      </c>
      <c r="AK14" s="79">
        <v>1557</v>
      </c>
    </row>
    <row r="15" spans="1:37" ht="14.25">
      <c r="A15" s="80">
        <f t="shared" si="0"/>
        <v>45</v>
      </c>
      <c r="C15" s="84">
        <f t="shared" si="1"/>
        <v>40487</v>
      </c>
      <c r="D15" s="85" t="s">
        <v>59</v>
      </c>
      <c r="E15" s="84">
        <f t="shared" si="2"/>
        <v>40493</v>
      </c>
      <c r="G15" s="86">
        <v>2118</v>
      </c>
      <c r="H15" s="86">
        <v>998</v>
      </c>
      <c r="I15" s="86">
        <v>2025</v>
      </c>
      <c r="K15" s="80"/>
      <c r="O15" s="86">
        <v>1181</v>
      </c>
      <c r="P15" s="86">
        <v>247</v>
      </c>
      <c r="Q15" s="86">
        <v>3880</v>
      </c>
      <c r="S15" s="86">
        <v>1039</v>
      </c>
      <c r="T15" s="86">
        <v>88</v>
      </c>
      <c r="U15" s="86">
        <v>5026</v>
      </c>
      <c r="W15" s="86">
        <v>2122</v>
      </c>
      <c r="X15" s="86">
        <v>447</v>
      </c>
      <c r="Y15" s="86">
        <v>901</v>
      </c>
      <c r="AA15" s="86">
        <v>1180</v>
      </c>
      <c r="AB15" s="86">
        <v>197</v>
      </c>
      <c r="AC15" s="86">
        <v>1657</v>
      </c>
      <c r="AI15">
        <v>1599</v>
      </c>
      <c r="AJ15" s="80">
        <v>359</v>
      </c>
      <c r="AK15" s="79">
        <v>1613</v>
      </c>
    </row>
    <row r="16" spans="1:37" ht="15">
      <c r="A16" s="80">
        <f t="shared" si="0"/>
        <v>46</v>
      </c>
      <c r="C16" s="84">
        <f t="shared" si="1"/>
        <v>40494</v>
      </c>
      <c r="D16" s="85" t="s">
        <v>59</v>
      </c>
      <c r="E16" s="84">
        <f t="shared" si="2"/>
        <v>40500</v>
      </c>
      <c r="G16" s="86">
        <v>2139</v>
      </c>
      <c r="H16" s="86">
        <v>1010</v>
      </c>
      <c r="I16" s="86">
        <v>2034</v>
      </c>
      <c r="K16" s="80"/>
      <c r="O16" s="90">
        <v>1181</v>
      </c>
      <c r="P16" s="90">
        <v>249</v>
      </c>
      <c r="Q16" s="90">
        <v>3884</v>
      </c>
      <c r="S16" s="90">
        <v>1056</v>
      </c>
      <c r="T16" s="90">
        <v>97</v>
      </c>
      <c r="U16" s="90">
        <v>5189</v>
      </c>
      <c r="W16" s="86">
        <v>2128</v>
      </c>
      <c r="X16" s="86">
        <v>447</v>
      </c>
      <c r="Y16" s="86">
        <v>906</v>
      </c>
      <c r="AA16" s="86">
        <v>1191</v>
      </c>
      <c r="AB16" s="86">
        <v>201</v>
      </c>
      <c r="AC16" s="86">
        <v>1670</v>
      </c>
      <c r="AI16">
        <v>1674</v>
      </c>
      <c r="AJ16" s="80">
        <v>362</v>
      </c>
      <c r="AK16" s="79">
        <v>1654</v>
      </c>
    </row>
    <row r="17" spans="1:37" ht="15">
      <c r="A17" s="80">
        <f t="shared" si="0"/>
        <v>47</v>
      </c>
      <c r="C17" s="84">
        <f t="shared" si="1"/>
        <v>40501</v>
      </c>
      <c r="D17" s="85" t="s">
        <v>59</v>
      </c>
      <c r="E17" s="84">
        <f t="shared" si="2"/>
        <v>40507</v>
      </c>
      <c r="G17" s="90">
        <v>2140</v>
      </c>
      <c r="H17" s="90">
        <v>1010</v>
      </c>
      <c r="I17" s="90">
        <v>2034</v>
      </c>
      <c r="K17" s="80"/>
      <c r="W17" s="90">
        <v>2143</v>
      </c>
      <c r="X17" s="90">
        <v>448</v>
      </c>
      <c r="Y17" s="90">
        <v>919</v>
      </c>
      <c r="AA17" s="90">
        <v>1191</v>
      </c>
      <c r="AB17" s="90">
        <v>202</v>
      </c>
      <c r="AC17" s="90">
        <v>1677</v>
      </c>
      <c r="AI17">
        <v>1676</v>
      </c>
      <c r="AK17" s="79">
        <v>1654</v>
      </c>
    </row>
    <row r="18" spans="9:37" ht="15">
      <c r="I18" s="79" t="s">
        <v>25</v>
      </c>
      <c r="AI18" s="78">
        <v>1676</v>
      </c>
      <c r="AJ18" s="89">
        <v>362</v>
      </c>
      <c r="AK18" s="78">
        <v>1654</v>
      </c>
    </row>
    <row r="19" spans="1:37" ht="15">
      <c r="A19" s="78" t="s">
        <v>68</v>
      </c>
      <c r="AI19" s="78"/>
      <c r="AJ19" s="78"/>
      <c r="AK19" s="78"/>
    </row>
  </sheetData>
  <printOptions horizontalCentered="1"/>
  <pageMargins left="0.5" right="0.5" top="0.75" bottom="0.75" header="0.5" footer="0.5"/>
  <pageSetup fitToHeight="1" fitToWidth="1" horizontalDpi="600" verticalDpi="600" orientation="landscape" scale="43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" topLeftCell="P1" activePane="topRight" state="frozen"/>
      <selection pane="topLeft" activeCell="A1" sqref="A1"/>
      <selection pane="topRight" activeCell="AI31" sqref="AI3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4" t="s">
        <v>83</v>
      </c>
    </row>
    <row r="2" spans="7:33" ht="12.75">
      <c r="G2" s="1"/>
      <c r="H2" s="1"/>
      <c r="I2" s="1"/>
      <c r="J2" s="38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>
        <v>2005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7</v>
      </c>
      <c r="I4" s="38" t="s">
        <v>8</v>
      </c>
      <c r="J4" s="38"/>
      <c r="K4" s="38" t="s">
        <v>6</v>
      </c>
      <c r="L4" s="38" t="s">
        <v>7</v>
      </c>
      <c r="M4" s="38" t="s">
        <v>8</v>
      </c>
      <c r="N4" s="38"/>
      <c r="O4" s="38" t="s">
        <v>6</v>
      </c>
      <c r="P4" s="38" t="s">
        <v>7</v>
      </c>
      <c r="Q4" s="38" t="s">
        <v>8</v>
      </c>
      <c r="R4" s="38"/>
      <c r="S4" s="38" t="s">
        <v>6</v>
      </c>
      <c r="T4" s="38" t="s">
        <v>7</v>
      </c>
      <c r="U4" s="38" t="s">
        <v>8</v>
      </c>
      <c r="V4" s="38"/>
      <c r="W4" s="38" t="s">
        <v>6</v>
      </c>
      <c r="X4" s="38" t="s">
        <v>7</v>
      </c>
      <c r="Y4" s="38" t="s">
        <v>8</v>
      </c>
      <c r="Z4" s="38"/>
      <c r="AA4" s="38" t="s">
        <v>6</v>
      </c>
      <c r="AB4" s="38" t="s">
        <v>7</v>
      </c>
      <c r="AC4" s="38" t="s">
        <v>8</v>
      </c>
      <c r="AD4" s="37"/>
      <c r="AE4" s="38" t="s">
        <v>6</v>
      </c>
      <c r="AF4" s="38" t="s">
        <v>7</v>
      </c>
      <c r="AG4" s="38" t="s">
        <v>8</v>
      </c>
      <c r="AI4" s="38" t="s">
        <v>6</v>
      </c>
      <c r="AJ4" s="38" t="s">
        <v>7</v>
      </c>
      <c r="AK4" s="38" t="s">
        <v>8</v>
      </c>
    </row>
    <row r="5" spans="1:36" ht="12.75">
      <c r="A5" s="3">
        <v>34</v>
      </c>
      <c r="C5" s="14">
        <v>40410</v>
      </c>
      <c r="D5" s="26" t="s">
        <v>59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6" t="s">
        <v>59</v>
      </c>
      <c r="E6" s="14">
        <f aca="true" t="shared" si="2" ref="E6:E18">E5+7</f>
        <v>40423</v>
      </c>
      <c r="G6" s="16" t="s">
        <v>63</v>
      </c>
      <c r="K6" s="16" t="s">
        <v>63</v>
      </c>
      <c r="L6" s="16"/>
      <c r="M6" s="16"/>
      <c r="O6" s="16" t="s">
        <v>63</v>
      </c>
      <c r="P6" s="16"/>
      <c r="Q6" s="16"/>
      <c r="S6" s="16" t="s">
        <v>63</v>
      </c>
      <c r="T6" s="16"/>
      <c r="U6" s="16"/>
      <c r="W6" s="16" t="s">
        <v>63</v>
      </c>
      <c r="X6" s="16"/>
      <c r="Y6" s="16"/>
      <c r="AA6" s="16"/>
      <c r="AE6" s="16" t="s">
        <v>63</v>
      </c>
      <c r="AI6" s="3" t="s">
        <v>63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6" t="s">
        <v>59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3">
        <v>162</v>
      </c>
      <c r="AJ7" s="3"/>
      <c r="AK7" s="3">
        <v>1</v>
      </c>
    </row>
    <row r="8" spans="1:37" ht="12.75">
      <c r="A8" s="3">
        <f t="shared" si="0"/>
        <v>37</v>
      </c>
      <c r="C8" s="14">
        <f t="shared" si="1"/>
        <v>40431</v>
      </c>
      <c r="D8" s="26" t="s">
        <v>59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3">
        <v>644</v>
      </c>
      <c r="AJ8" s="3"/>
      <c r="AK8" s="3">
        <v>2</v>
      </c>
    </row>
    <row r="9" spans="1:37" ht="12.75">
      <c r="A9" s="3">
        <f t="shared" si="0"/>
        <v>38</v>
      </c>
      <c r="C9" s="14">
        <f t="shared" si="1"/>
        <v>40438</v>
      </c>
      <c r="D9" s="26" t="s">
        <v>59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3">
        <v>1903</v>
      </c>
      <c r="AJ9" s="3"/>
      <c r="AK9" s="3">
        <v>3</v>
      </c>
    </row>
    <row r="10" spans="1:37" ht="12.75">
      <c r="A10" s="3">
        <f t="shared" si="0"/>
        <v>39</v>
      </c>
      <c r="C10" s="14">
        <f t="shared" si="1"/>
        <v>40445</v>
      </c>
      <c r="D10" s="26" t="s">
        <v>59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3">
        <v>4083</v>
      </c>
      <c r="AJ10" s="3"/>
      <c r="AK10" s="3">
        <v>7</v>
      </c>
    </row>
    <row r="11" spans="1:37" ht="12.75">
      <c r="A11" s="3">
        <f t="shared" si="0"/>
        <v>40</v>
      </c>
      <c r="C11" s="14">
        <f t="shared" si="1"/>
        <v>40452</v>
      </c>
      <c r="D11" s="26" t="s">
        <v>59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3">
        <v>5777</v>
      </c>
      <c r="AJ11" s="3">
        <v>1</v>
      </c>
      <c r="AK11" s="3">
        <v>20</v>
      </c>
    </row>
    <row r="12" spans="1:37" ht="12.75">
      <c r="A12" s="3">
        <f t="shared" si="0"/>
        <v>41</v>
      </c>
      <c r="C12" s="14">
        <f t="shared" si="1"/>
        <v>40459</v>
      </c>
      <c r="D12" s="26" t="s">
        <v>59</v>
      </c>
      <c r="E12" s="14">
        <f t="shared" si="2"/>
        <v>40465</v>
      </c>
      <c r="G12" s="29">
        <v>6550</v>
      </c>
      <c r="H12" s="16">
        <v>51</v>
      </c>
      <c r="I12" s="16">
        <v>29</v>
      </c>
      <c r="K12" s="29">
        <v>6990</v>
      </c>
      <c r="L12" s="16">
        <v>22</v>
      </c>
      <c r="M12" s="16">
        <v>14</v>
      </c>
      <c r="O12" s="29">
        <v>3818</v>
      </c>
      <c r="P12" s="16">
        <v>100</v>
      </c>
      <c r="Q12" s="16">
        <v>33</v>
      </c>
      <c r="S12" s="29">
        <v>6034</v>
      </c>
      <c r="T12" s="16">
        <v>2</v>
      </c>
      <c r="U12" s="16">
        <v>71</v>
      </c>
      <c r="W12" s="29">
        <v>3766</v>
      </c>
      <c r="X12" s="16">
        <v>10</v>
      </c>
      <c r="Y12" s="16">
        <v>21</v>
      </c>
      <c r="AA12" s="29">
        <v>3069</v>
      </c>
      <c r="AB12" s="16">
        <v>1</v>
      </c>
      <c r="AC12" s="16">
        <v>7</v>
      </c>
      <c r="AE12" s="29">
        <v>2859</v>
      </c>
      <c r="AF12" s="16">
        <v>58</v>
      </c>
      <c r="AG12" s="16">
        <v>9</v>
      </c>
      <c r="AI12" s="3">
        <v>6581</v>
      </c>
      <c r="AJ12" s="3">
        <v>10</v>
      </c>
      <c r="AK12" s="3">
        <v>30</v>
      </c>
    </row>
    <row r="13" spans="1:37" ht="12.75">
      <c r="A13" s="3">
        <f t="shared" si="0"/>
        <v>42</v>
      </c>
      <c r="C13" s="14">
        <f t="shared" si="1"/>
        <v>40466</v>
      </c>
      <c r="D13" s="26" t="s">
        <v>59</v>
      </c>
      <c r="E13" s="14">
        <f t="shared" si="2"/>
        <v>40472</v>
      </c>
      <c r="G13" s="16" t="s">
        <v>64</v>
      </c>
      <c r="H13" s="27" t="s">
        <v>65</v>
      </c>
      <c r="I13" s="27" t="s">
        <v>65</v>
      </c>
      <c r="K13" s="16" t="s">
        <v>64</v>
      </c>
      <c r="L13" s="27" t="s">
        <v>65</v>
      </c>
      <c r="M13" s="27" t="s">
        <v>65</v>
      </c>
      <c r="O13" s="16" t="s">
        <v>64</v>
      </c>
      <c r="P13" s="27" t="s">
        <v>65</v>
      </c>
      <c r="Q13" s="27" t="s">
        <v>65</v>
      </c>
      <c r="S13" s="16" t="s">
        <v>64</v>
      </c>
      <c r="T13" s="27" t="s">
        <v>65</v>
      </c>
      <c r="U13" s="27" t="s">
        <v>65</v>
      </c>
      <c r="W13" s="16" t="s">
        <v>64</v>
      </c>
      <c r="X13" s="27" t="s">
        <v>65</v>
      </c>
      <c r="Y13" s="27" t="s">
        <v>65</v>
      </c>
      <c r="AA13" s="16" t="s">
        <v>64</v>
      </c>
      <c r="AB13" s="27" t="s">
        <v>65</v>
      </c>
      <c r="AC13" s="27" t="s">
        <v>65</v>
      </c>
      <c r="AE13" s="16" t="s">
        <v>64</v>
      </c>
      <c r="AF13" s="27" t="s">
        <v>65</v>
      </c>
      <c r="AG13" s="27" t="s">
        <v>65</v>
      </c>
      <c r="AI13" s="3" t="s">
        <v>64</v>
      </c>
      <c r="AJ13" s="5" t="s">
        <v>65</v>
      </c>
      <c r="AK13" s="5" t="s">
        <v>65</v>
      </c>
    </row>
    <row r="14" spans="1:37" ht="12.75">
      <c r="A14" s="3">
        <f t="shared" si="0"/>
        <v>43</v>
      </c>
      <c r="C14" s="14">
        <f t="shared" si="1"/>
        <v>40473</v>
      </c>
      <c r="D14" s="26" t="s">
        <v>59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3">
        <v>7667</v>
      </c>
      <c r="AJ14" s="3">
        <v>399</v>
      </c>
      <c r="AK14" s="3">
        <v>277</v>
      </c>
    </row>
    <row r="15" spans="1:37" ht="12.75">
      <c r="A15" s="3">
        <f t="shared" si="0"/>
        <v>44</v>
      </c>
      <c r="C15" s="14">
        <f t="shared" si="1"/>
        <v>40480</v>
      </c>
      <c r="D15" s="26" t="s">
        <v>59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3">
        <v>10728</v>
      </c>
      <c r="AJ15" s="3">
        <v>1127</v>
      </c>
      <c r="AK15" s="3">
        <v>335</v>
      </c>
    </row>
    <row r="16" spans="1:37" ht="12.75">
      <c r="A16" s="3">
        <f t="shared" si="0"/>
        <v>45</v>
      </c>
      <c r="C16" s="14">
        <f t="shared" si="1"/>
        <v>40487</v>
      </c>
      <c r="D16" s="26" t="s">
        <v>59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3">
        <v>16091</v>
      </c>
      <c r="AJ16" s="3">
        <v>1812</v>
      </c>
      <c r="AK16" s="3">
        <v>363</v>
      </c>
    </row>
    <row r="17" spans="1:37" ht="12.75">
      <c r="A17" s="3">
        <f t="shared" si="0"/>
        <v>46</v>
      </c>
      <c r="C17" s="14">
        <f t="shared" si="1"/>
        <v>40494</v>
      </c>
      <c r="D17" s="26" t="s">
        <v>59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3">
        <v>19412</v>
      </c>
      <c r="AJ17" s="3">
        <v>2537</v>
      </c>
      <c r="AK17" s="3">
        <v>415</v>
      </c>
    </row>
    <row r="18" spans="1:37" ht="12.75">
      <c r="A18" s="3">
        <f t="shared" si="0"/>
        <v>47</v>
      </c>
      <c r="C18" s="14">
        <f t="shared" si="1"/>
        <v>40501</v>
      </c>
      <c r="D18" s="26" t="s">
        <v>59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3">
        <v>20720</v>
      </c>
      <c r="AJ18" s="3">
        <v>3464</v>
      </c>
      <c r="AK18" s="3">
        <v>506</v>
      </c>
    </row>
    <row r="19" spans="1:37" ht="12.75">
      <c r="A19" s="3">
        <f t="shared" si="0"/>
        <v>48</v>
      </c>
      <c r="C19" s="14">
        <f>C18+7</f>
        <v>40508</v>
      </c>
      <c r="D19" s="26" t="s">
        <v>59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3">
        <v>21839</v>
      </c>
      <c r="AJ19" s="3">
        <v>4288</v>
      </c>
      <c r="AK19" s="3">
        <v>973</v>
      </c>
    </row>
    <row r="20" spans="1:37" ht="12.75">
      <c r="A20" s="3">
        <f t="shared" si="0"/>
        <v>49</v>
      </c>
      <c r="C20" s="14">
        <f>C19+7</f>
        <v>40515</v>
      </c>
      <c r="D20" s="26" t="s">
        <v>59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3">
        <v>22176</v>
      </c>
      <c r="AJ20" s="3">
        <v>4573</v>
      </c>
      <c r="AK20" s="3">
        <v>1174</v>
      </c>
    </row>
    <row r="21" spans="1:37" ht="12.75">
      <c r="A21" s="3">
        <f t="shared" si="0"/>
        <v>50</v>
      </c>
      <c r="C21" s="14">
        <f>C20+7</f>
        <v>40522</v>
      </c>
      <c r="D21" s="26" t="s">
        <v>59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3">
        <v>22280</v>
      </c>
      <c r="AJ21" s="3">
        <v>4703</v>
      </c>
      <c r="AK21" s="3">
        <v>1325</v>
      </c>
    </row>
    <row r="22" spans="1:37" ht="12.75">
      <c r="A22" s="3">
        <f t="shared" si="0"/>
        <v>51</v>
      </c>
      <c r="C22" s="14">
        <f>C21+7</f>
        <v>40529</v>
      </c>
      <c r="D22" s="26" t="s">
        <v>59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9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3">
        <v>22302</v>
      </c>
      <c r="AJ22" s="3">
        <v>4789</v>
      </c>
      <c r="AK22" s="3">
        <v>1554</v>
      </c>
    </row>
    <row r="23" spans="1:37" ht="12.75">
      <c r="A23" s="3">
        <f t="shared" si="0"/>
        <v>52</v>
      </c>
      <c r="C23" s="14">
        <f>C22+7</f>
        <v>40536</v>
      </c>
      <c r="D23" s="26" t="s">
        <v>59</v>
      </c>
      <c r="E23" s="14">
        <v>40543</v>
      </c>
      <c r="G23" s="29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9">
        <v>9049</v>
      </c>
      <c r="AF23" s="16">
        <v>4424</v>
      </c>
      <c r="AG23" s="16">
        <v>873</v>
      </c>
      <c r="AI23" s="28">
        <v>22302</v>
      </c>
      <c r="AJ23" s="3">
        <v>4798</v>
      </c>
      <c r="AK23" s="3">
        <v>1620</v>
      </c>
    </row>
    <row r="24" spans="1:37" ht="12.75">
      <c r="A24" s="3">
        <v>1</v>
      </c>
      <c r="C24" s="14">
        <v>40179</v>
      </c>
      <c r="D24" s="3" t="s">
        <v>59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9">
        <v>5178</v>
      </c>
      <c r="Y24" s="16">
        <v>901</v>
      </c>
      <c r="AA24" s="29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8">
        <v>4810</v>
      </c>
      <c r="AK24" s="3">
        <v>1963</v>
      </c>
    </row>
    <row r="25" spans="1:37" ht="12.75">
      <c r="A25" s="3">
        <v>2</v>
      </c>
      <c r="C25" s="14">
        <f>+C24+7</f>
        <v>40186</v>
      </c>
      <c r="D25" s="3" t="s">
        <v>59</v>
      </c>
      <c r="E25" s="14">
        <f>+E24+7</f>
        <v>40192</v>
      </c>
      <c r="H25" s="16">
        <v>10982</v>
      </c>
      <c r="I25" s="16">
        <v>2991</v>
      </c>
      <c r="K25" s="29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9">
        <v>5249</v>
      </c>
      <c r="X25" s="16"/>
      <c r="Y25" s="16">
        <v>1170</v>
      </c>
      <c r="AA25" s="16"/>
      <c r="AB25" s="16">
        <v>3351</v>
      </c>
      <c r="AC25" s="16">
        <v>1995</v>
      </c>
      <c r="AF25" s="29">
        <v>4431</v>
      </c>
      <c r="AG25" s="16">
        <v>992</v>
      </c>
      <c r="AI25" s="3"/>
      <c r="AJ25" s="3"/>
      <c r="AK25" s="3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59</v>
      </c>
      <c r="E26" s="14">
        <f aca="true" t="shared" si="4" ref="E26:E35">+E25+7</f>
        <v>40199</v>
      </c>
      <c r="H26" s="16">
        <v>10982</v>
      </c>
      <c r="I26" s="16">
        <v>3468</v>
      </c>
      <c r="L26" s="29">
        <v>18357</v>
      </c>
      <c r="M26" s="16">
        <v>7074</v>
      </c>
      <c r="O26" s="16"/>
      <c r="P26" s="16">
        <v>10399</v>
      </c>
      <c r="Q26" s="16">
        <v>6304</v>
      </c>
      <c r="S26" s="29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9">
        <v>3352</v>
      </c>
      <c r="AC26" s="16">
        <v>2733</v>
      </c>
      <c r="AG26" s="16">
        <v>1217</v>
      </c>
      <c r="AI26" s="3"/>
      <c r="AJ26" s="3"/>
      <c r="AK26" s="3">
        <v>3060</v>
      </c>
    </row>
    <row r="27" spans="1:37" ht="12.75">
      <c r="A27" s="3">
        <v>4</v>
      </c>
      <c r="C27" s="14">
        <f t="shared" si="3"/>
        <v>40200</v>
      </c>
      <c r="D27" s="3" t="s">
        <v>59</v>
      </c>
      <c r="E27" s="14">
        <f t="shared" si="4"/>
        <v>40206</v>
      </c>
      <c r="H27" s="29">
        <v>10983</v>
      </c>
      <c r="I27" s="16">
        <v>4010</v>
      </c>
      <c r="M27" s="16">
        <v>7501</v>
      </c>
      <c r="O27" s="16"/>
      <c r="P27" s="29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3">
        <v>3391</v>
      </c>
    </row>
    <row r="28" spans="1:37" ht="12.75">
      <c r="A28" s="3">
        <v>5</v>
      </c>
      <c r="C28" s="14">
        <f t="shared" si="3"/>
        <v>40207</v>
      </c>
      <c r="D28" s="3" t="s">
        <v>59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9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3">
        <v>4076</v>
      </c>
    </row>
    <row r="29" spans="1:37" ht="12.75">
      <c r="A29" s="3">
        <v>6</v>
      </c>
      <c r="C29" s="14">
        <f t="shared" si="3"/>
        <v>40214</v>
      </c>
      <c r="D29" s="3" t="s">
        <v>59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3">
        <v>4837</v>
      </c>
    </row>
    <row r="30" spans="1:37" ht="12.75">
      <c r="A30" s="3">
        <v>7</v>
      </c>
      <c r="C30" s="14">
        <f t="shared" si="3"/>
        <v>40221</v>
      </c>
      <c r="D30" s="3" t="s">
        <v>59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3">
        <v>5362</v>
      </c>
    </row>
    <row r="31" spans="1:37" ht="12.75">
      <c r="A31" s="3">
        <v>8</v>
      </c>
      <c r="C31" s="14">
        <f t="shared" si="3"/>
        <v>40228</v>
      </c>
      <c r="D31" s="3" t="s">
        <v>59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3">
        <v>5524</v>
      </c>
    </row>
    <row r="32" spans="1:37" ht="12.75">
      <c r="A32" s="3">
        <v>9</v>
      </c>
      <c r="C32" s="14">
        <f t="shared" si="3"/>
        <v>40235</v>
      </c>
      <c r="D32" s="3" t="s">
        <v>59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3">
        <v>5668</v>
      </c>
    </row>
    <row r="33" spans="1:37" ht="12.75">
      <c r="A33" s="3">
        <v>10</v>
      </c>
      <c r="C33" s="14">
        <f t="shared" si="3"/>
        <v>40242</v>
      </c>
      <c r="D33" s="3" t="s">
        <v>59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9">
        <v>2495</v>
      </c>
      <c r="AA33" s="16"/>
      <c r="AB33" s="16"/>
      <c r="AC33" s="29">
        <v>4244</v>
      </c>
      <c r="AG33" s="29">
        <v>2037</v>
      </c>
      <c r="AI33" s="3"/>
      <c r="AJ33" s="3"/>
      <c r="AK33" s="3">
        <v>5792</v>
      </c>
    </row>
    <row r="34" spans="1:37" ht="12.75">
      <c r="A34" s="3">
        <v>11</v>
      </c>
      <c r="C34" s="14">
        <f t="shared" si="3"/>
        <v>40249</v>
      </c>
      <c r="D34" s="3" t="s">
        <v>59</v>
      </c>
      <c r="E34" s="14">
        <f t="shared" si="4"/>
        <v>40255</v>
      </c>
      <c r="I34" s="29">
        <v>5731</v>
      </c>
      <c r="M34" s="29">
        <v>8143</v>
      </c>
      <c r="O34" s="16"/>
      <c r="P34" s="16"/>
      <c r="Q34" s="29">
        <v>11547</v>
      </c>
      <c r="S34" s="16"/>
      <c r="T34" s="16"/>
      <c r="U34" s="29">
        <v>11399</v>
      </c>
      <c r="W34" s="17"/>
      <c r="X34" s="16"/>
      <c r="AA34" s="16"/>
      <c r="AB34" s="16"/>
      <c r="AC34" s="16"/>
      <c r="AI34" s="3"/>
      <c r="AJ34" s="3"/>
      <c r="AK34" s="28">
        <v>5885</v>
      </c>
    </row>
    <row r="35" spans="1:36" ht="12.75">
      <c r="A35" s="3">
        <v>12</v>
      </c>
      <c r="C35" s="14">
        <f t="shared" si="3"/>
        <v>40256</v>
      </c>
      <c r="D35" s="3" t="s">
        <v>59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4" t="s">
        <v>68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2012-10-02T22:46:46Z</dcterms:modified>
  <cp:category/>
  <cp:version/>
  <cp:contentType/>
  <cp:contentStatus/>
</cp:coreProperties>
</file>