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16" i="4" l="1"/>
  <c r="R16" i="4"/>
  <c r="L16" i="4"/>
  <c r="K16" i="4"/>
  <c r="AB13" i="3"/>
  <c r="AA13" i="3"/>
  <c r="N13" i="3"/>
  <c r="M13" i="3"/>
  <c r="S15" i="4" l="1"/>
  <c r="R15" i="4"/>
  <c r="L15" i="4"/>
  <c r="K15" i="4"/>
  <c r="S12" i="4"/>
  <c r="R12" i="4"/>
  <c r="AB12" i="3"/>
  <c r="AA12" i="3"/>
  <c r="N9" i="3"/>
  <c r="M9" i="3"/>
  <c r="N11" i="3"/>
  <c r="M11" i="3"/>
  <c r="U11" i="3"/>
  <c r="T11" i="3"/>
  <c r="U12" i="3"/>
  <c r="T12" i="3"/>
  <c r="N12" i="3"/>
  <c r="M12" i="3"/>
  <c r="L12" i="4" l="1"/>
  <c r="K12" i="4"/>
  <c r="AB11" i="3"/>
  <c r="AA11" i="3"/>
  <c r="S11" i="4" l="1"/>
  <c r="R11" i="4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K13" i="4"/>
  <c r="L6" i="4"/>
  <c r="L13" i="4" s="1"/>
  <c r="K6" i="4"/>
  <c r="G13" i="4"/>
  <c r="H13" i="4"/>
  <c r="I13" i="4"/>
  <c r="J13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7" i="4"/>
  <c r="K36" i="4"/>
  <c r="U20" i="3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<sst xmlns="http://schemas.openxmlformats.org/spreadsheetml/2006/main" count="451" uniqueCount="96">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</sst>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81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20" t="s">
        <v>43</v>
      </c>
      <c r="AE2" s="120"/>
      <c r="AF2" s="120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21"/>
      <c r="AE3" s="121"/>
      <c r="AF3" s="121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92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5"/>
      <c r="D24" s="96"/>
      <c r="E24" s="49" t="s">
        <v>83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14"/>
      <c r="D25" s="100"/>
      <c r="E25" s="115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82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93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Z14" sqref="Z14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90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94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f t="shared" ref="M9:N13" si="2">I9+K9</f>
        <v>278</v>
      </c>
      <c r="N9" s="22">
        <f t="shared" si="2"/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 t="shared" si="2"/>
        <v>172</v>
      </c>
      <c r="N10" s="22">
        <f t="shared" si="2"/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 t="shared" ref="T10:U12" si="3">P10+R10</f>
        <v>305</v>
      </c>
      <c r="U10" s="22">
        <f t="shared" si="3"/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3" si="4">W10+Y10</f>
        <v>69</v>
      </c>
      <c r="AB10" s="22">
        <f t="shared" ref="AB10:AB13" si="5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f t="shared" si="2"/>
        <v>90</v>
      </c>
      <c r="N11" s="22">
        <f t="shared" si="2"/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f t="shared" si="3"/>
        <v>95</v>
      </c>
      <c r="U11" s="22">
        <f t="shared" si="3"/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4"/>
        <v>252</v>
      </c>
      <c r="AB11" s="22">
        <f t="shared" si="5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>
        <v>2</v>
      </c>
      <c r="H12" s="22"/>
      <c r="I12" s="22">
        <v>2</v>
      </c>
      <c r="J12" s="22">
        <v>0</v>
      </c>
      <c r="K12" s="22">
        <v>11</v>
      </c>
      <c r="L12" s="22">
        <v>1</v>
      </c>
      <c r="M12" s="22">
        <f t="shared" si="2"/>
        <v>13</v>
      </c>
      <c r="N12" s="22">
        <f t="shared" si="2"/>
        <v>1</v>
      </c>
      <c r="O12" s="13"/>
      <c r="P12" s="22">
        <v>2</v>
      </c>
      <c r="Q12" s="22">
        <v>1</v>
      </c>
      <c r="R12" s="22">
        <v>16</v>
      </c>
      <c r="S12" s="22">
        <v>14</v>
      </c>
      <c r="T12" s="22">
        <f t="shared" si="3"/>
        <v>18</v>
      </c>
      <c r="U12" s="22">
        <f t="shared" si="3"/>
        <v>15</v>
      </c>
      <c r="V12" s="13"/>
      <c r="W12" s="22">
        <v>8</v>
      </c>
      <c r="X12" s="22">
        <v>8</v>
      </c>
      <c r="Y12" s="22">
        <v>121</v>
      </c>
      <c r="Z12" s="22">
        <v>34</v>
      </c>
      <c r="AA12" s="22">
        <f t="shared" si="4"/>
        <v>129</v>
      </c>
      <c r="AB12" s="22">
        <f t="shared" si="5"/>
        <v>42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>
        <v>2</v>
      </c>
      <c r="H13" s="22"/>
      <c r="I13" s="22">
        <v>0</v>
      </c>
      <c r="J13" s="22">
        <v>0</v>
      </c>
      <c r="K13" s="22">
        <v>6</v>
      </c>
      <c r="L13" s="22">
        <v>2</v>
      </c>
      <c r="M13" s="22">
        <f t="shared" si="2"/>
        <v>6</v>
      </c>
      <c r="N13" s="22">
        <f t="shared" si="2"/>
        <v>2</v>
      </c>
      <c r="O13" s="13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3"/>
      <c r="W13" s="22">
        <v>2</v>
      </c>
      <c r="X13" s="22">
        <v>2</v>
      </c>
      <c r="Y13" s="22">
        <v>4</v>
      </c>
      <c r="Z13" s="22">
        <v>0</v>
      </c>
      <c r="AA13" s="22">
        <f t="shared" si="4"/>
        <v>6</v>
      </c>
      <c r="AB13" s="22">
        <f t="shared" si="5"/>
        <v>2</v>
      </c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/>
      <c r="H14" s="22"/>
      <c r="I14" s="22"/>
      <c r="J14" s="22"/>
      <c r="K14" s="22"/>
      <c r="L14" s="22"/>
      <c r="M14" s="22"/>
      <c r="N14" s="22"/>
      <c r="O14" s="67"/>
      <c r="P14" s="22"/>
      <c r="Q14" s="22"/>
      <c r="R14" s="22"/>
      <c r="S14" s="22"/>
      <c r="T14" s="22"/>
      <c r="U14" s="22"/>
      <c r="V14" s="67"/>
      <c r="W14" s="22"/>
      <c r="X14" s="22"/>
      <c r="Y14" s="22"/>
      <c r="Z14" s="22"/>
      <c r="AA14" s="22"/>
      <c r="AB14" s="22"/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/>
      <c r="H15" s="22"/>
      <c r="I15" s="22"/>
      <c r="J15" s="22"/>
      <c r="K15" s="22"/>
      <c r="L15" s="22"/>
      <c r="M15" s="22"/>
      <c r="N15" s="22"/>
      <c r="O15" s="67"/>
      <c r="P15" s="22"/>
      <c r="Q15" s="22"/>
      <c r="R15" s="22"/>
      <c r="S15" s="22"/>
      <c r="T15" s="22"/>
      <c r="U15" s="22"/>
      <c r="V15" s="67"/>
      <c r="W15" s="22"/>
      <c r="X15" s="22"/>
      <c r="Y15" s="22"/>
      <c r="Z15" s="22"/>
      <c r="AA15" s="22"/>
      <c r="AB15" s="22"/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83</v>
      </c>
      <c r="F20" s="3"/>
      <c r="G20" s="97">
        <f>SUM(G5:G19)</f>
        <v>33</v>
      </c>
      <c r="H20" s="97"/>
      <c r="I20" s="97">
        <f t="shared" ref="I20:N20" si="6">SUM(I5:I19)</f>
        <v>153</v>
      </c>
      <c r="J20" s="97">
        <f t="shared" si="6"/>
        <v>4</v>
      </c>
      <c r="K20" s="97">
        <f t="shared" si="6"/>
        <v>826</v>
      </c>
      <c r="L20" s="97">
        <f t="shared" si="6"/>
        <v>124</v>
      </c>
      <c r="M20" s="97">
        <f t="shared" si="6"/>
        <v>979</v>
      </c>
      <c r="N20" s="97">
        <f t="shared" si="6"/>
        <v>128</v>
      </c>
      <c r="O20" s="119"/>
      <c r="P20" s="97">
        <f t="shared" ref="P20:U20" si="7">SUM(P5:P19)</f>
        <v>293</v>
      </c>
      <c r="Q20" s="97">
        <f t="shared" si="7"/>
        <v>284</v>
      </c>
      <c r="R20" s="97">
        <f t="shared" si="7"/>
        <v>800</v>
      </c>
      <c r="S20" s="97">
        <f t="shared" si="7"/>
        <v>726</v>
      </c>
      <c r="T20" s="97">
        <f t="shared" si="7"/>
        <v>1093</v>
      </c>
      <c r="U20" s="97">
        <f t="shared" si="7"/>
        <v>1010</v>
      </c>
      <c r="V20" s="119"/>
      <c r="W20" s="97">
        <f t="shared" ref="W20:AB20" si="8">SUM(W5:W19)</f>
        <v>101</v>
      </c>
      <c r="X20" s="97">
        <f t="shared" si="8"/>
        <v>81</v>
      </c>
      <c r="Y20" s="97">
        <f t="shared" si="8"/>
        <v>991</v>
      </c>
      <c r="Z20" s="97">
        <f t="shared" si="8"/>
        <v>425</v>
      </c>
      <c r="AA20" s="97">
        <f t="shared" si="8"/>
        <v>1092</v>
      </c>
      <c r="AB20" s="97">
        <f t="shared" si="8"/>
        <v>506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95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A2" sqref="A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91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6"/>
      <c r="D5" s="116"/>
      <c r="E5" s="118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7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2" si="2">C6+7</f>
        <v>38240</v>
      </c>
      <c r="D7" s="41" t="s">
        <v>60</v>
      </c>
      <c r="E7" s="40">
        <f t="shared" ref="E7:E12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2" si="6">G9+I9</f>
        <v>1653</v>
      </c>
      <c r="L9" s="63">
        <f t="shared" ref="L9:L12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3">
        <v>14</v>
      </c>
      <c r="S10" s="23">
        <v>14</v>
      </c>
      <c r="T10" s="70"/>
      <c r="U10" s="25">
        <v>18</v>
      </c>
      <c r="V10" s="25">
        <v>18</v>
      </c>
      <c r="W10" s="15"/>
    </row>
    <row r="11" spans="1:23" x14ac:dyDescent="0.25">
      <c r="A11" s="38">
        <v>41</v>
      </c>
      <c r="B11" s="39"/>
      <c r="C11" s="40">
        <f t="shared" si="2"/>
        <v>38268</v>
      </c>
      <c r="D11" s="41" t="s">
        <v>60</v>
      </c>
      <c r="E11" s="40">
        <f t="shared" si="3"/>
        <v>38274</v>
      </c>
      <c r="F11" s="7"/>
      <c r="G11" s="25">
        <v>19</v>
      </c>
      <c r="H11" s="25">
        <v>7</v>
      </c>
      <c r="I11" s="25">
        <v>311</v>
      </c>
      <c r="J11" s="25">
        <v>73</v>
      </c>
      <c r="K11" s="63">
        <f t="shared" si="6"/>
        <v>330</v>
      </c>
      <c r="L11" s="63">
        <f t="shared" si="7"/>
        <v>80</v>
      </c>
      <c r="M11" s="16"/>
      <c r="N11" s="25">
        <v>22</v>
      </c>
      <c r="O11" s="25">
        <v>22</v>
      </c>
      <c r="P11" s="25">
        <v>15</v>
      </c>
      <c r="Q11" s="25">
        <v>15</v>
      </c>
      <c r="R11" s="23">
        <f>N11+P11</f>
        <v>37</v>
      </c>
      <c r="S11" s="23">
        <f>O11+Q11</f>
        <v>37</v>
      </c>
      <c r="T11" s="17"/>
      <c r="U11" s="25">
        <v>3</v>
      </c>
      <c r="V11" s="25">
        <v>3</v>
      </c>
      <c r="W11" s="15"/>
    </row>
    <row r="12" spans="1:23" ht="15.6" x14ac:dyDescent="0.25">
      <c r="A12" s="38">
        <v>42</v>
      </c>
      <c r="B12" s="39"/>
      <c r="C12" s="40">
        <f t="shared" si="2"/>
        <v>38275</v>
      </c>
      <c r="D12" s="41" t="s">
        <v>60</v>
      </c>
      <c r="E12" s="40">
        <f t="shared" si="3"/>
        <v>38281</v>
      </c>
      <c r="F12" s="72"/>
      <c r="G12" s="71">
        <v>38</v>
      </c>
      <c r="H12" s="71">
        <v>12</v>
      </c>
      <c r="I12" s="71">
        <v>31</v>
      </c>
      <c r="J12" s="71">
        <v>7</v>
      </c>
      <c r="K12" s="63">
        <f t="shared" si="6"/>
        <v>69</v>
      </c>
      <c r="L12" s="63">
        <f t="shared" si="7"/>
        <v>19</v>
      </c>
      <c r="M12" s="16"/>
      <c r="N12" s="71">
        <v>164</v>
      </c>
      <c r="O12" s="71">
        <v>163</v>
      </c>
      <c r="P12" s="71">
        <v>82</v>
      </c>
      <c r="Q12" s="71">
        <v>81</v>
      </c>
      <c r="R12" s="23">
        <f>N12+P12</f>
        <v>246</v>
      </c>
      <c r="S12" s="23">
        <f>O12+Q12</f>
        <v>244</v>
      </c>
      <c r="T12" s="16"/>
      <c r="U12" s="71">
        <v>7</v>
      </c>
      <c r="V12" s="71">
        <v>7</v>
      </c>
      <c r="W12" s="15"/>
    </row>
    <row r="13" spans="1:23" x14ac:dyDescent="0.25">
      <c r="A13" s="122" t="s">
        <v>65</v>
      </c>
      <c r="B13" s="122"/>
      <c r="C13" s="122"/>
      <c r="D13" s="122"/>
      <c r="E13" s="122"/>
      <c r="F13" s="122"/>
      <c r="G13" s="123">
        <f t="shared" ref="G13:L13" si="8">SUM(G5:G12)</f>
        <v>421</v>
      </c>
      <c r="H13" s="123">
        <f t="shared" si="8"/>
        <v>93</v>
      </c>
      <c r="I13" s="123">
        <f t="shared" si="8"/>
        <v>3531</v>
      </c>
      <c r="J13" s="123">
        <f t="shared" si="8"/>
        <v>780</v>
      </c>
      <c r="K13" s="124">
        <f t="shared" si="8"/>
        <v>3952</v>
      </c>
      <c r="L13" s="124">
        <f t="shared" si="8"/>
        <v>873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60</v>
      </c>
      <c r="E15" s="40">
        <v>38653</v>
      </c>
      <c r="F15" s="7"/>
      <c r="G15" s="22">
        <v>9</v>
      </c>
      <c r="H15" s="73">
        <v>1</v>
      </c>
      <c r="I15" s="73">
        <v>382</v>
      </c>
      <c r="J15" s="73">
        <v>90</v>
      </c>
      <c r="K15" s="63">
        <f t="shared" ref="K15" si="9">G15+I15</f>
        <v>391</v>
      </c>
      <c r="L15" s="63">
        <f t="shared" ref="L15" si="10">H15+J15</f>
        <v>91</v>
      </c>
      <c r="M15" s="16"/>
      <c r="N15" s="71">
        <v>9</v>
      </c>
      <c r="O15" s="22">
        <v>8</v>
      </c>
      <c r="P15" s="73">
        <v>1</v>
      </c>
      <c r="Q15" s="25">
        <v>1</v>
      </c>
      <c r="R15" s="23">
        <f>N15+P15</f>
        <v>10</v>
      </c>
      <c r="S15" s="23">
        <f>O15+Q15</f>
        <v>9</v>
      </c>
      <c r="T15" s="17"/>
      <c r="U15" s="71">
        <v>0</v>
      </c>
      <c r="V15" s="22">
        <v>0</v>
      </c>
      <c r="W15" s="15"/>
    </row>
    <row r="16" spans="1:23" x14ac:dyDescent="0.25">
      <c r="A16" s="38">
        <v>44</v>
      </c>
      <c r="B16" s="39"/>
      <c r="C16" s="42">
        <v>38654</v>
      </c>
      <c r="D16" s="41" t="s">
        <v>60</v>
      </c>
      <c r="E16" s="40">
        <v>38660</v>
      </c>
      <c r="F16" s="7"/>
      <c r="G16" s="25">
        <v>103</v>
      </c>
      <c r="H16" s="25">
        <v>29</v>
      </c>
      <c r="I16" s="25">
        <v>1095</v>
      </c>
      <c r="J16" s="25">
        <v>232</v>
      </c>
      <c r="K16" s="63">
        <f t="shared" ref="K16" si="11">G16+I16</f>
        <v>1198</v>
      </c>
      <c r="L16" s="63">
        <f t="shared" ref="L16" si="12">H16+J16</f>
        <v>261</v>
      </c>
      <c r="M16" s="16"/>
      <c r="N16" s="25">
        <v>315</v>
      </c>
      <c r="O16" s="25">
        <v>314</v>
      </c>
      <c r="P16" s="25">
        <v>9</v>
      </c>
      <c r="Q16" s="25">
        <v>9</v>
      </c>
      <c r="R16" s="23">
        <f>N16+P16</f>
        <v>324</v>
      </c>
      <c r="S16" s="23">
        <f>O16+Q16</f>
        <v>323</v>
      </c>
      <c r="T16" s="17"/>
      <c r="U16" s="25">
        <v>54</v>
      </c>
      <c r="V16" s="25">
        <v>54</v>
      </c>
      <c r="W16" s="15"/>
    </row>
    <row r="17" spans="1:23" x14ac:dyDescent="0.25">
      <c r="A17" s="38">
        <v>45</v>
      </c>
      <c r="B17" s="39"/>
      <c r="C17" s="42">
        <v>38661</v>
      </c>
      <c r="D17" s="41" t="s">
        <v>60</v>
      </c>
      <c r="E17" s="40">
        <v>38667</v>
      </c>
      <c r="F17" s="7"/>
      <c r="G17" s="25"/>
      <c r="H17" s="25"/>
      <c r="I17" s="25"/>
      <c r="J17" s="25"/>
      <c r="K17" s="23"/>
      <c r="L17" s="23"/>
      <c r="M17" s="16"/>
      <c r="N17" s="25"/>
      <c r="O17" s="25"/>
      <c r="P17" s="25"/>
      <c r="Q17" s="25"/>
      <c r="R17" s="23"/>
      <c r="S17" s="23"/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60</v>
      </c>
      <c r="E18" s="40">
        <v>38674</v>
      </c>
      <c r="F18" s="7"/>
      <c r="G18" s="25"/>
      <c r="H18" s="25"/>
      <c r="I18" s="25"/>
      <c r="J18" s="25"/>
      <c r="K18" s="23"/>
      <c r="L18" s="23"/>
      <c r="M18" s="16"/>
      <c r="N18" s="25"/>
      <c r="O18" s="25"/>
      <c r="P18" s="25"/>
      <c r="Q18" s="25"/>
      <c r="R18" s="23"/>
      <c r="S18" s="23"/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60</v>
      </c>
      <c r="E19" s="40">
        <v>38681</v>
      </c>
      <c r="F19" s="7"/>
      <c r="G19" s="25"/>
      <c r="H19" s="25"/>
      <c r="I19" s="25"/>
      <c r="J19" s="25"/>
      <c r="K19" s="23"/>
      <c r="L19" s="23"/>
      <c r="M19" s="69"/>
      <c r="N19" s="25"/>
      <c r="O19" s="25"/>
      <c r="P19" s="25"/>
      <c r="Q19" s="25"/>
      <c r="R19" s="23"/>
      <c r="S19" s="23"/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60</v>
      </c>
      <c r="E20" s="40">
        <v>38688</v>
      </c>
      <c r="F20" s="7"/>
      <c r="G20" s="25"/>
      <c r="H20" s="25"/>
      <c r="I20" s="25"/>
      <c r="J20" s="25"/>
      <c r="K20" s="23"/>
      <c r="L20" s="23"/>
      <c r="M20" s="69"/>
      <c r="N20" s="25"/>
      <c r="O20" s="25"/>
      <c r="P20" s="25"/>
      <c r="Q20" s="25"/>
      <c r="R20" s="23"/>
      <c r="S20" s="23"/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60</v>
      </c>
      <c r="E21" s="40">
        <v>38695</v>
      </c>
      <c r="F21" s="7"/>
      <c r="G21" s="25"/>
      <c r="H21" s="25"/>
      <c r="I21" s="25"/>
      <c r="J21" s="25"/>
      <c r="K21" s="23"/>
      <c r="L21" s="23"/>
      <c r="M21" s="69"/>
      <c r="N21" s="25"/>
      <c r="O21" s="25"/>
      <c r="P21" s="25"/>
      <c r="Q21" s="25"/>
      <c r="R21" s="25"/>
      <c r="S21" s="25"/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60</v>
      </c>
      <c r="E22" s="40">
        <v>38702</v>
      </c>
      <c r="F22" s="7"/>
      <c r="G22" s="25"/>
      <c r="H22" s="25"/>
      <c r="I22" s="25"/>
      <c r="J22" s="25"/>
      <c r="K22" s="23"/>
      <c r="L22" s="23"/>
      <c r="M22" s="69"/>
      <c r="N22" s="25"/>
      <c r="O22" s="25"/>
      <c r="P22" s="25"/>
      <c r="Q22" s="25"/>
      <c r="R22" s="25"/>
      <c r="S22" s="25"/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60</v>
      </c>
      <c r="E23" s="40">
        <v>38709</v>
      </c>
      <c r="F23" s="7"/>
      <c r="G23" s="25"/>
      <c r="H23" s="25"/>
      <c r="I23" s="25"/>
      <c r="J23" s="25"/>
      <c r="K23" s="25"/>
      <c r="L23" s="25"/>
      <c r="M23" s="69"/>
      <c r="N23" s="25"/>
      <c r="O23" s="25"/>
      <c r="P23" s="25"/>
      <c r="Q23" s="25"/>
      <c r="R23" s="25"/>
      <c r="S23" s="25"/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60</v>
      </c>
      <c r="E24" s="40">
        <v>38717</v>
      </c>
      <c r="F24" s="7"/>
      <c r="G24" s="25"/>
      <c r="H24" s="25"/>
      <c r="I24" s="25"/>
      <c r="J24" s="25"/>
      <c r="K24" s="25"/>
      <c r="L24" s="25"/>
      <c r="M24" s="69"/>
      <c r="N24" s="25"/>
      <c r="O24" s="25"/>
      <c r="P24" s="25"/>
      <c r="Q24" s="25"/>
      <c r="R24" s="25"/>
      <c r="S24" s="25"/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60</v>
      </c>
      <c r="E25" s="40">
        <v>38724</v>
      </c>
      <c r="F25" s="7"/>
      <c r="G25" s="71"/>
      <c r="H25" s="71"/>
      <c r="I25" s="71"/>
      <c r="J25" s="71"/>
      <c r="K25" s="71"/>
      <c r="L25" s="71"/>
      <c r="M25" s="69"/>
      <c r="N25" s="71"/>
      <c r="O25" s="71"/>
      <c r="P25" s="71"/>
      <c r="Q25" s="71"/>
      <c r="R25" s="71"/>
      <c r="S25" s="71"/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60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60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60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60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60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60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60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60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60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60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3" t="s">
        <v>85</v>
      </c>
      <c r="B36" s="103"/>
      <c r="C36" s="103"/>
      <c r="D36" s="103"/>
      <c r="E36" s="103"/>
      <c r="F36" s="103"/>
      <c r="G36" s="25">
        <f t="shared" ref="G36:L36" si="13">SUM(G15:G35)</f>
        <v>112</v>
      </c>
      <c r="H36" s="25">
        <f t="shared" si="13"/>
        <v>30</v>
      </c>
      <c r="I36" s="25">
        <f t="shared" si="13"/>
        <v>1477</v>
      </c>
      <c r="J36" s="25">
        <f t="shared" si="13"/>
        <v>322</v>
      </c>
      <c r="K36" s="23">
        <f t="shared" si="13"/>
        <v>1589</v>
      </c>
      <c r="L36" s="23">
        <f t="shared" si="13"/>
        <v>352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09" customFormat="1" x14ac:dyDescent="0.25">
      <c r="A37" s="104" t="s">
        <v>83</v>
      </c>
      <c r="B37" s="104"/>
      <c r="C37" s="104"/>
      <c r="D37" s="104"/>
      <c r="E37" s="104"/>
      <c r="F37" s="104"/>
      <c r="G37" s="105">
        <f t="shared" ref="G37:L37" si="14">G13+G36</f>
        <v>533</v>
      </c>
      <c r="H37" s="105">
        <f t="shared" si="14"/>
        <v>123</v>
      </c>
      <c r="I37" s="105">
        <f t="shared" si="14"/>
        <v>5008</v>
      </c>
      <c r="J37" s="105">
        <f t="shared" si="14"/>
        <v>1102</v>
      </c>
      <c r="K37" s="105">
        <f t="shared" si="14"/>
        <v>5541</v>
      </c>
      <c r="L37" s="105">
        <f t="shared" si="14"/>
        <v>1225</v>
      </c>
      <c r="M37" s="106"/>
      <c r="N37" s="105">
        <f t="shared" ref="N37:S37" si="15">SUM(N6:N36)</f>
        <v>523</v>
      </c>
      <c r="O37" s="105">
        <f t="shared" si="15"/>
        <v>520</v>
      </c>
      <c r="P37" s="105">
        <f t="shared" si="15"/>
        <v>113</v>
      </c>
      <c r="Q37" s="105">
        <f t="shared" si="15"/>
        <v>112</v>
      </c>
      <c r="R37" s="105">
        <f t="shared" si="15"/>
        <v>636</v>
      </c>
      <c r="S37" s="105">
        <f t="shared" si="15"/>
        <v>632</v>
      </c>
      <c r="T37" s="107"/>
      <c r="U37" s="105">
        <f>SUM(U5:U36)</f>
        <v>182</v>
      </c>
      <c r="V37" s="105">
        <f>SUM(V5:V36)</f>
        <v>175</v>
      </c>
      <c r="W37" s="108"/>
    </row>
    <row r="38" spans="1:23" x14ac:dyDescent="0.25">
      <c r="A38" s="103"/>
      <c r="B38" s="103"/>
      <c r="C38" s="103"/>
      <c r="D38" s="103"/>
      <c r="E38" s="103"/>
      <c r="F38" s="103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84</v>
      </c>
      <c r="B39" s="24"/>
      <c r="C39" s="24"/>
      <c r="D39" s="24"/>
      <c r="E39" s="24"/>
      <c r="F39" s="24"/>
      <c r="G39" s="25">
        <v>267</v>
      </c>
      <c r="H39" s="25">
        <v>60</v>
      </c>
      <c r="I39" s="25">
        <v>6162</v>
      </c>
      <c r="J39" s="25">
        <v>1520</v>
      </c>
      <c r="K39" s="25">
        <v>6429</v>
      </c>
      <c r="L39" s="25">
        <v>1580</v>
      </c>
      <c r="M39" s="16"/>
      <c r="N39" s="25">
        <v>467</v>
      </c>
      <c r="O39" s="25">
        <v>463</v>
      </c>
      <c r="P39" s="25">
        <v>6164</v>
      </c>
      <c r="Q39" s="25">
        <v>5808</v>
      </c>
      <c r="R39" s="25">
        <v>6631</v>
      </c>
      <c r="S39" s="25">
        <v>6271</v>
      </c>
      <c r="T39" s="17"/>
      <c r="U39" s="25">
        <v>2392</v>
      </c>
      <c r="V39" s="25">
        <v>2310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54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66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56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57</v>
      </c>
      <c r="B44" s="44"/>
      <c r="C44" s="44"/>
      <c r="D44" s="44"/>
      <c r="E44" s="44"/>
    </row>
    <row r="45" spans="1:23" x14ac:dyDescent="0.25">
      <c r="A45" s="37" t="s">
        <v>67</v>
      </c>
      <c r="B45" s="44"/>
      <c r="C45" s="44"/>
      <c r="D45" s="44"/>
      <c r="E45" s="44"/>
    </row>
    <row r="46" spans="1:23" x14ac:dyDescent="0.25">
      <c r="A46" s="44" t="s">
        <v>68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86</v>
      </c>
      <c r="AD1" s="66" t="s">
        <v>86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69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69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1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70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0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71</v>
      </c>
      <c r="I4" s="32" t="s">
        <v>36</v>
      </c>
      <c r="J4" s="32"/>
      <c r="K4" s="32" t="s">
        <v>34</v>
      </c>
      <c r="L4" s="32" t="s">
        <v>71</v>
      </c>
      <c r="M4" s="32" t="s">
        <v>36</v>
      </c>
      <c r="N4" s="32"/>
      <c r="O4" s="32" t="s">
        <v>34</v>
      </c>
      <c r="P4" s="32" t="s">
        <v>71</v>
      </c>
      <c r="Q4" s="32" t="s">
        <v>36</v>
      </c>
      <c r="R4" s="32"/>
      <c r="S4" s="32" t="s">
        <v>34</v>
      </c>
      <c r="T4" s="32" t="s">
        <v>71</v>
      </c>
      <c r="U4" s="32" t="s">
        <v>36</v>
      </c>
      <c r="V4" s="32"/>
      <c r="W4" s="32" t="s">
        <v>34</v>
      </c>
      <c r="X4" s="32" t="s">
        <v>71</v>
      </c>
      <c r="Y4" s="32" t="s">
        <v>36</v>
      </c>
      <c r="Z4" s="32"/>
      <c r="AA4" s="32" t="s">
        <v>34</v>
      </c>
      <c r="AB4" s="32" t="s">
        <v>71</v>
      </c>
      <c r="AC4" s="32" t="s">
        <v>36</v>
      </c>
      <c r="AD4" s="62"/>
      <c r="AE4" s="32" t="s">
        <v>34</v>
      </c>
      <c r="AF4" s="32" t="s">
        <v>71</v>
      </c>
      <c r="AG4" s="32" t="s">
        <v>36</v>
      </c>
      <c r="AI4" s="32" t="s">
        <v>34</v>
      </c>
      <c r="AJ4" s="32" t="s">
        <v>71</v>
      </c>
      <c r="AK4" s="32" t="s">
        <v>36</v>
      </c>
      <c r="AL4" s="32"/>
      <c r="AM4" s="32" t="s">
        <v>34</v>
      </c>
      <c r="AN4" s="32" t="s">
        <v>71</v>
      </c>
      <c r="AO4" s="32" t="s">
        <v>36</v>
      </c>
      <c r="AQ4" s="32" t="s">
        <v>34</v>
      </c>
      <c r="AR4" s="32" t="s">
        <v>71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72</v>
      </c>
      <c r="H16" s="21" t="s">
        <v>72</v>
      </c>
      <c r="I16" s="21" t="s">
        <v>72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72</v>
      </c>
      <c r="H17" s="21" t="s">
        <v>72</v>
      </c>
      <c r="I17" s="21" t="s">
        <v>72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72</v>
      </c>
      <c r="H18" s="21" t="s">
        <v>72</v>
      </c>
      <c r="I18" s="21" t="s">
        <v>72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73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5" s="79" customFormat="1" ht="15.6" x14ac:dyDescent="0.3">
      <c r="A1" s="79" t="s">
        <v>74</v>
      </c>
      <c r="AI1" s="80"/>
      <c r="AJ1" s="80"/>
      <c r="AK1" s="80"/>
      <c r="AS1" s="90"/>
    </row>
    <row r="2" spans="1:45" x14ac:dyDescent="0.25">
      <c r="A2" s="81" t="s">
        <v>37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</row>
    <row r="3" spans="1:45" x14ac:dyDescent="0.25">
      <c r="A3" s="82" t="s">
        <v>44</v>
      </c>
      <c r="B3" s="83"/>
      <c r="C3" s="84" t="s">
        <v>45</v>
      </c>
      <c r="D3" s="84"/>
      <c r="E3" s="84"/>
      <c r="F3" s="83"/>
      <c r="G3" s="82" t="s">
        <v>34</v>
      </c>
      <c r="H3" s="82" t="s">
        <v>35</v>
      </c>
      <c r="I3" s="82" t="s">
        <v>36</v>
      </c>
      <c r="J3" s="82"/>
      <c r="K3" s="82" t="s">
        <v>34</v>
      </c>
      <c r="L3" s="82" t="s">
        <v>35</v>
      </c>
      <c r="M3" s="82" t="s">
        <v>36</v>
      </c>
      <c r="N3" s="82"/>
      <c r="O3" s="82" t="s">
        <v>34</v>
      </c>
      <c r="P3" s="82" t="s">
        <v>35</v>
      </c>
      <c r="Q3" s="82" t="s">
        <v>36</v>
      </c>
      <c r="R3" s="82"/>
      <c r="S3" s="82" t="s">
        <v>34</v>
      </c>
      <c r="T3" s="82" t="s">
        <v>35</v>
      </c>
      <c r="U3" s="82" t="s">
        <v>36</v>
      </c>
      <c r="V3" s="82"/>
      <c r="W3" s="82" t="s">
        <v>34</v>
      </c>
      <c r="X3" s="82" t="s">
        <v>35</v>
      </c>
      <c r="Y3" s="82" t="s">
        <v>36</v>
      </c>
      <c r="Z3" s="82"/>
      <c r="AA3" s="82" t="s">
        <v>34</v>
      </c>
      <c r="AB3" s="82" t="s">
        <v>35</v>
      </c>
      <c r="AC3" s="82" t="s">
        <v>36</v>
      </c>
      <c r="AD3" s="83"/>
      <c r="AE3" s="82" t="s">
        <v>34</v>
      </c>
      <c r="AF3" s="82" t="s">
        <v>35</v>
      </c>
      <c r="AG3" s="82" t="s">
        <v>36</v>
      </c>
      <c r="AH3" s="82"/>
      <c r="AI3" s="82" t="s">
        <v>34</v>
      </c>
      <c r="AJ3" s="82" t="s">
        <v>35</v>
      </c>
      <c r="AK3" s="82" t="s">
        <v>36</v>
      </c>
      <c r="AL3" s="82"/>
      <c r="AM3" s="82" t="s">
        <v>34</v>
      </c>
      <c r="AN3" s="82" t="s">
        <v>35</v>
      </c>
      <c r="AO3" s="82" t="s">
        <v>36</v>
      </c>
      <c r="AP3" s="82"/>
      <c r="AQ3" s="82" t="s">
        <v>34</v>
      </c>
      <c r="AR3" s="82" t="s">
        <v>35</v>
      </c>
      <c r="AS3" s="82" t="s">
        <v>36</v>
      </c>
    </row>
    <row r="4" spans="1:45" x14ac:dyDescent="0.25">
      <c r="A4" s="81">
        <v>34</v>
      </c>
      <c r="C4" s="85">
        <v>40410</v>
      </c>
      <c r="D4" s="86" t="s">
        <v>52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5" x14ac:dyDescent="0.25">
      <c r="A5" s="81">
        <f t="shared" ref="A5:A17" si="0">A4+1</f>
        <v>35</v>
      </c>
      <c r="C5" s="85">
        <f t="shared" ref="C5:C17" si="1">C4+7</f>
        <v>40417</v>
      </c>
      <c r="D5" s="86" t="s">
        <v>52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38">
        <v>1</v>
      </c>
      <c r="AR5" s="43">
        <v>1</v>
      </c>
      <c r="AS5" s="81">
        <v>230</v>
      </c>
    </row>
    <row r="6" spans="1:45" x14ac:dyDescent="0.25">
      <c r="A6" s="81">
        <f t="shared" si="0"/>
        <v>36</v>
      </c>
      <c r="C6" s="85">
        <f t="shared" si="1"/>
        <v>40424</v>
      </c>
      <c r="D6" s="86" t="s">
        <v>52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38">
        <v>7</v>
      </c>
      <c r="AR6" s="43">
        <v>1</v>
      </c>
      <c r="AS6" s="81">
        <v>377</v>
      </c>
    </row>
    <row r="7" spans="1:45" x14ac:dyDescent="0.25">
      <c r="A7" s="81">
        <f t="shared" si="0"/>
        <v>37</v>
      </c>
      <c r="C7" s="85">
        <f t="shared" si="1"/>
        <v>40431</v>
      </c>
      <c r="D7" s="86" t="s">
        <v>52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38">
        <v>111</v>
      </c>
      <c r="AR7" s="43">
        <f>5+AR6</f>
        <v>6</v>
      </c>
      <c r="AS7" s="81">
        <v>595</v>
      </c>
    </row>
    <row r="8" spans="1:45" x14ac:dyDescent="0.25">
      <c r="A8" s="81">
        <f t="shared" si="0"/>
        <v>38</v>
      </c>
      <c r="C8" s="85">
        <f t="shared" si="1"/>
        <v>40438</v>
      </c>
      <c r="D8" s="86" t="s">
        <v>52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38">
        <v>293</v>
      </c>
      <c r="AR8" s="43">
        <v>7</v>
      </c>
      <c r="AS8" s="81">
        <v>743</v>
      </c>
    </row>
    <row r="9" spans="1:45" x14ac:dyDescent="0.25">
      <c r="A9" s="81">
        <f t="shared" si="0"/>
        <v>39</v>
      </c>
      <c r="C9" s="85">
        <f t="shared" si="1"/>
        <v>40445</v>
      </c>
      <c r="D9" s="86" t="s">
        <v>52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38">
        <v>517</v>
      </c>
      <c r="AR9" s="43">
        <v>29</v>
      </c>
      <c r="AS9" s="81">
        <v>1024</v>
      </c>
    </row>
    <row r="10" spans="1:45" x14ac:dyDescent="0.25">
      <c r="A10" s="81">
        <f t="shared" si="0"/>
        <v>40</v>
      </c>
      <c r="C10" s="85">
        <f t="shared" si="1"/>
        <v>40452</v>
      </c>
      <c r="D10" s="86" t="s">
        <v>52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38">
        <v>559</v>
      </c>
      <c r="AR10" s="43">
        <f>63+AR9</f>
        <v>92</v>
      </c>
      <c r="AS10" s="81">
        <v>1320</v>
      </c>
    </row>
    <row r="11" spans="1:45" x14ac:dyDescent="0.25">
      <c r="A11" s="81">
        <f t="shared" si="0"/>
        <v>41</v>
      </c>
      <c r="C11" s="85">
        <f t="shared" si="1"/>
        <v>40459</v>
      </c>
      <c r="D11" s="86" t="s">
        <v>52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38">
        <v>594</v>
      </c>
      <c r="AR11" s="43">
        <f>43+AR10</f>
        <v>135</v>
      </c>
      <c r="AS11" s="81">
        <v>1526</v>
      </c>
    </row>
    <row r="12" spans="1:45" x14ac:dyDescent="0.25">
      <c r="A12" s="81">
        <f t="shared" si="0"/>
        <v>42</v>
      </c>
      <c r="C12" s="85">
        <f t="shared" si="1"/>
        <v>40466</v>
      </c>
      <c r="D12" s="86" t="s">
        <v>52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38">
        <v>637</v>
      </c>
      <c r="AR12" s="43">
        <f>34+AR11</f>
        <v>169</v>
      </c>
      <c r="AS12" s="81">
        <v>1589</v>
      </c>
    </row>
    <row r="13" spans="1:45" ht="15.6" x14ac:dyDescent="0.3">
      <c r="A13" s="81">
        <f t="shared" si="0"/>
        <v>43</v>
      </c>
      <c r="C13" s="85">
        <f t="shared" si="1"/>
        <v>40473</v>
      </c>
      <c r="D13" s="86" t="s">
        <v>52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38">
        <v>645</v>
      </c>
      <c r="AR13" s="43">
        <f>123+AR12</f>
        <v>292</v>
      </c>
      <c r="AS13" s="81">
        <v>1659</v>
      </c>
    </row>
    <row r="14" spans="1:45" ht="15.6" x14ac:dyDescent="0.3">
      <c r="A14" s="81">
        <f t="shared" si="0"/>
        <v>44</v>
      </c>
      <c r="C14" s="85">
        <f t="shared" si="1"/>
        <v>40480</v>
      </c>
      <c r="D14" s="86" t="s">
        <v>52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38">
        <v>662</v>
      </c>
      <c r="AR14" s="43">
        <f>73+AR13</f>
        <v>365</v>
      </c>
      <c r="AS14" s="81">
        <v>1692</v>
      </c>
    </row>
    <row r="15" spans="1:45" x14ac:dyDescent="0.25">
      <c r="A15" s="81">
        <f t="shared" si="0"/>
        <v>45</v>
      </c>
      <c r="C15" s="85">
        <f t="shared" si="1"/>
        <v>40487</v>
      </c>
      <c r="D15" s="86" t="s">
        <v>52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38">
        <v>694</v>
      </c>
      <c r="AR15" s="43">
        <f>29+AR14</f>
        <v>394</v>
      </c>
      <c r="AS15" s="81">
        <v>1721</v>
      </c>
    </row>
    <row r="16" spans="1:45" ht="15.6" x14ac:dyDescent="0.3">
      <c r="A16" s="81">
        <f t="shared" si="0"/>
        <v>46</v>
      </c>
      <c r="C16" s="85">
        <f t="shared" si="1"/>
        <v>40494</v>
      </c>
      <c r="D16" s="86" t="s">
        <v>52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38">
        <v>704</v>
      </c>
      <c r="AR16" s="43">
        <f>56+AR15</f>
        <v>450</v>
      </c>
      <c r="AS16" s="81">
        <v>1752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52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38">
        <v>704</v>
      </c>
      <c r="AR17" s="43">
        <v>559</v>
      </c>
      <c r="AS17" s="81">
        <v>2120</v>
      </c>
    </row>
    <row r="18" spans="1:45" ht="15.6" x14ac:dyDescent="0.3">
      <c r="I18" s="80" t="s">
        <v>61</v>
      </c>
      <c r="AI18" s="79">
        <v>1676</v>
      </c>
      <c r="AJ18" s="90">
        <v>362</v>
      </c>
      <c r="AK18" s="79">
        <v>1654</v>
      </c>
      <c r="AQ18" s="38">
        <v>704</v>
      </c>
      <c r="AR18" s="38">
        <v>564</v>
      </c>
      <c r="AS18" s="81">
        <v>2132</v>
      </c>
    </row>
    <row r="19" spans="1:45" ht="15.6" x14ac:dyDescent="0.3">
      <c r="A19" s="79" t="s">
        <v>73</v>
      </c>
      <c r="AI19" s="79"/>
      <c r="AJ19" s="79"/>
      <c r="AK19" s="79"/>
      <c r="AQ19" s="38">
        <v>719</v>
      </c>
      <c r="AR19" s="110">
        <v>571</v>
      </c>
      <c r="AS19" s="82">
        <v>2145</v>
      </c>
    </row>
    <row r="20" spans="1:45" ht="15.6" x14ac:dyDescent="0.3">
      <c r="AQ20" s="38">
        <v>765</v>
      </c>
      <c r="AR20" s="63">
        <v>571</v>
      </c>
      <c r="AS20" s="90">
        <v>2145</v>
      </c>
    </row>
    <row r="21" spans="1:45" ht="15.6" x14ac:dyDescent="0.3">
      <c r="AQ21" s="38">
        <v>826</v>
      </c>
      <c r="AR21" s="63"/>
      <c r="AS21" s="90"/>
    </row>
    <row r="22" spans="1:45" ht="15.6" x14ac:dyDescent="0.3">
      <c r="AQ22" s="3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89</v>
      </c>
    </row>
    <row r="2" spans="1:47" x14ac:dyDescent="0.25">
      <c r="G2" s="1"/>
      <c r="H2" s="1"/>
      <c r="I2" s="1"/>
      <c r="J2" s="32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76</v>
      </c>
      <c r="K6" s="14" t="s">
        <v>76</v>
      </c>
      <c r="L6" s="14"/>
      <c r="M6" s="14"/>
      <c r="O6" s="14" t="s">
        <v>76</v>
      </c>
      <c r="P6" s="14"/>
      <c r="Q6" s="14"/>
      <c r="S6" s="14" t="s">
        <v>76</v>
      </c>
      <c r="T6" s="14"/>
      <c r="U6" s="14"/>
      <c r="W6" s="14" t="s">
        <v>76</v>
      </c>
      <c r="X6" s="14"/>
      <c r="Y6" s="14"/>
      <c r="AA6" s="14"/>
      <c r="AE6" s="14" t="s">
        <v>76</v>
      </c>
      <c r="AI6" s="3" t="s">
        <v>76</v>
      </c>
      <c r="AJ6" s="3"/>
      <c r="AM6" s="3" t="s">
        <v>76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77</v>
      </c>
      <c r="AN12" s="3">
        <v>24</v>
      </c>
      <c r="AO12">
        <v>19</v>
      </c>
      <c r="AQ12" s="23" t="s">
        <v>87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78</v>
      </c>
      <c r="H13" s="21" t="s">
        <v>79</v>
      </c>
      <c r="I13" s="21" t="s">
        <v>79</v>
      </c>
      <c r="K13" s="14" t="s">
        <v>78</v>
      </c>
      <c r="L13" s="21" t="s">
        <v>79</v>
      </c>
      <c r="M13" s="21" t="s">
        <v>79</v>
      </c>
      <c r="O13" s="14" t="s">
        <v>78</v>
      </c>
      <c r="P13" s="21" t="s">
        <v>79</v>
      </c>
      <c r="Q13" s="21" t="s">
        <v>79</v>
      </c>
      <c r="S13" s="14" t="s">
        <v>78</v>
      </c>
      <c r="T13" s="21" t="s">
        <v>79</v>
      </c>
      <c r="U13" s="21" t="s">
        <v>79</v>
      </c>
      <c r="W13" s="14" t="s">
        <v>78</v>
      </c>
      <c r="X13" s="21" t="s">
        <v>79</v>
      </c>
      <c r="Y13" s="21" t="s">
        <v>79</v>
      </c>
      <c r="AA13" s="14" t="s">
        <v>78</v>
      </c>
      <c r="AB13" s="21" t="s">
        <v>79</v>
      </c>
      <c r="AC13" s="21" t="s">
        <v>79</v>
      </c>
      <c r="AE13" s="14" t="s">
        <v>78</v>
      </c>
      <c r="AF13" s="21" t="s">
        <v>79</v>
      </c>
      <c r="AG13" s="21" t="s">
        <v>79</v>
      </c>
      <c r="AI13" s="3" t="s">
        <v>78</v>
      </c>
      <c r="AJ13" s="5" t="s">
        <v>79</v>
      </c>
      <c r="AK13" s="21" t="s">
        <v>79</v>
      </c>
      <c r="AM13" s="43" t="s">
        <v>78</v>
      </c>
      <c r="AN13" s="113" t="s">
        <v>79</v>
      </c>
      <c r="AO13" s="113" t="s">
        <v>79</v>
      </c>
      <c r="AP13" s="3"/>
      <c r="AQ13" s="93" t="s">
        <v>88</v>
      </c>
      <c r="AR13" s="113" t="s">
        <v>79</v>
      </c>
      <c r="AS13" s="113" t="s">
        <v>79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2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80</v>
      </c>
    </row>
    <row r="38" spans="1:45" x14ac:dyDescent="0.25">
      <c r="A38" s="18" t="s">
        <v>73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2014-11-07T15:15:19Z</dcterms:modified>
</cp:coreProperties>
</file>