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activeTab="2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page'!$A$1:$R$37</definedName>
    <definedName name="_xlnm.Print_Area" localSheetId="3">'TRH-2016'!$A$1:$W$46</definedName>
    <definedName name="_xlnm.Print_Area" localSheetId="2">'WC Weir-2016'!$A$1:$AB$30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G22" i="3" l="1"/>
  <c r="AA6" i="3"/>
  <c r="AB6" i="3"/>
  <c r="AA7" i="3"/>
  <c r="AB7" i="3"/>
  <c r="T6" i="3"/>
  <c r="U6" i="3"/>
  <c r="M6" i="3"/>
  <c r="N6" i="3"/>
  <c r="M7" i="3"/>
  <c r="N7" i="3"/>
  <c r="AY33" i="7" l="1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L15" i="4"/>
  <c r="K15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3" i="4" l="1"/>
  <c r="R34" i="4"/>
  <c r="S16" i="4"/>
  <c r="S17" i="4"/>
  <c r="S18" i="4"/>
  <c r="S19" i="4"/>
  <c r="S20" i="4"/>
  <c r="S21" i="4"/>
  <c r="S22" i="4"/>
  <c r="S23" i="4"/>
  <c r="S24" i="4"/>
  <c r="S25" i="4"/>
  <c r="N37" i="4"/>
  <c r="H13" i="4" l="1"/>
  <c r="I13" i="4"/>
  <c r="J13" i="4"/>
  <c r="G13" i="4"/>
  <c r="X22" i="3"/>
  <c r="Y22" i="3"/>
  <c r="Z22" i="3"/>
  <c r="W22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B5" i="3"/>
  <c r="AA5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U5" i="3"/>
  <c r="T5" i="3"/>
  <c r="T22" i="3" s="1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AA22" i="3" l="1"/>
  <c r="AB22" i="3"/>
  <c r="R32" i="4"/>
  <c r="S31" i="4" l="1"/>
  <c r="R31" i="4"/>
  <c r="S30" i="4"/>
  <c r="R30" i="4"/>
  <c r="S29" i="4" l="1"/>
  <c r="R29" i="4"/>
  <c r="S28" i="4" l="1"/>
  <c r="R28" i="4"/>
  <c r="S27" i="4" l="1"/>
  <c r="R27" i="4"/>
  <c r="S26" i="4" l="1"/>
  <c r="R26" i="4"/>
  <c r="R10" i="4" l="1"/>
  <c r="U22" i="3" l="1"/>
  <c r="L12" i="4" l="1"/>
  <c r="K12" i="4"/>
  <c r="L11" i="4"/>
  <c r="K11" i="4"/>
  <c r="L10" i="4"/>
  <c r="K10" i="4"/>
  <c r="L9" i="4"/>
  <c r="K9" i="4"/>
  <c r="L8" i="4"/>
  <c r="K8" i="4"/>
  <c r="L22" i="3" l="1"/>
  <c r="I22" i="3"/>
  <c r="K22" i="3"/>
  <c r="M22" i="3" l="1"/>
  <c r="N22" i="3"/>
  <c r="S12" i="4" l="1"/>
  <c r="S11" i="4"/>
  <c r="S10" i="4"/>
  <c r="S9" i="4"/>
  <c r="S8" i="4"/>
  <c r="S7" i="4"/>
  <c r="S6" i="4"/>
  <c r="S5" i="4"/>
  <c r="AE18" i="2"/>
  <c r="AD18" i="2"/>
  <c r="N18" i="2"/>
  <c r="AF18" i="2" l="1"/>
  <c r="R25" i="4"/>
  <c r="R24" i="4"/>
  <c r="R23" i="4" l="1"/>
  <c r="R22" i="4"/>
  <c r="R21" i="4"/>
  <c r="R20" i="4"/>
  <c r="R19" i="4" l="1"/>
  <c r="R18" i="4"/>
  <c r="R17" i="4" l="1"/>
  <c r="R16" i="4" l="1"/>
  <c r="S15" i="4" l="1"/>
  <c r="R15" i="4"/>
  <c r="R12" i="4"/>
  <c r="R11" i="4" l="1"/>
  <c r="L7" i="4" l="1"/>
  <c r="K7" i="4"/>
  <c r="U37" i="4" l="1"/>
  <c r="V37" i="4"/>
  <c r="L6" i="4"/>
  <c r="L13" i="4" s="1"/>
  <c r="K6" i="4"/>
  <c r="K13" i="4" s="1"/>
  <c r="L5" i="4"/>
  <c r="K5" i="4"/>
  <c r="AR16" i="6" l="1"/>
  <c r="AR15" i="6"/>
  <c r="AR14" i="6"/>
  <c r="AR13" i="6"/>
  <c r="AR12" i="6"/>
  <c r="AR11" i="6"/>
  <c r="AR10" i="6"/>
  <c r="AR7" i="6"/>
  <c r="S22" i="3" l="1"/>
  <c r="R22" i="3"/>
  <c r="Q22" i="3"/>
  <c r="P22" i="3"/>
  <c r="J22" i="3"/>
  <c r="S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M18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<sst xmlns="http://schemas.openxmlformats.org/spreadsheetml/2006/main" count="479" uniqueCount="105">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</sst>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zoomScale="90" zoomScaleNormal="90" zoomScaleSheetLayoutView="100" workbookViewId="0">
      <selection activeCell="G20" sqref="G20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zoomScale="80" zoomScaleNormal="80" workbookViewId="0">
      <selection activeCell="Z11" sqref="Z11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32" t="s">
        <v>34</v>
      </c>
      <c r="AE2" s="132"/>
      <c r="AF2" s="132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3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0" si="0">Y5+W5</f>
        <v>3</v>
      </c>
      <c r="AB5" s="63">
        <f t="shared" ref="AB5:AB10" si="1">Z5+X5</f>
        <v>0</v>
      </c>
      <c r="AC5" s="65"/>
      <c r="AD5" s="63">
        <v>0</v>
      </c>
      <c r="AE5" s="48">
        <v>0</v>
      </c>
      <c r="AF5" s="48">
        <f t="shared" ref="AF5:AF10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3</v>
      </c>
      <c r="J6" s="63">
        <v>1</v>
      </c>
      <c r="K6" s="63">
        <v>10</v>
      </c>
      <c r="L6" s="63">
        <v>2</v>
      </c>
      <c r="M6" s="122">
        <f t="shared" ref="M6:M16" si="5">K6+I6</f>
        <v>13</v>
      </c>
      <c r="N6" s="122">
        <f t="shared" ref="N6:N16" si="6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122">
        <f t="shared" ref="T6:T16" si="7">P6+R6</f>
        <v>0</v>
      </c>
      <c r="U6" s="122">
        <f t="shared" ref="U6:U16" si="8">Q6+S6</f>
        <v>0</v>
      </c>
      <c r="V6" s="65"/>
      <c r="W6" s="63">
        <v>2</v>
      </c>
      <c r="X6" s="63">
        <v>0</v>
      </c>
      <c r="Y6" s="63">
        <v>8</v>
      </c>
      <c r="Z6" s="63">
        <v>7</v>
      </c>
      <c r="AA6" s="63">
        <f t="shared" si="0"/>
        <v>10</v>
      </c>
      <c r="AB6" s="63">
        <f t="shared" si="1"/>
        <v>7</v>
      </c>
      <c r="AC6" s="65"/>
      <c r="AD6" s="63">
        <v>0</v>
      </c>
      <c r="AE6" s="48">
        <v>1</v>
      </c>
      <c r="AF6" s="48">
        <f t="shared" si="2"/>
        <v>1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>
        <v>5</v>
      </c>
      <c r="H7" s="63"/>
      <c r="I7" s="63">
        <v>8</v>
      </c>
      <c r="J7" s="63">
        <v>0</v>
      </c>
      <c r="K7" s="63">
        <v>8</v>
      </c>
      <c r="L7" s="63">
        <v>1</v>
      </c>
      <c r="M7" s="122">
        <f t="shared" si="5"/>
        <v>16</v>
      </c>
      <c r="N7" s="122">
        <f t="shared" si="6"/>
        <v>1</v>
      </c>
      <c r="O7" s="65"/>
      <c r="P7" s="63">
        <v>0</v>
      </c>
      <c r="Q7" s="63">
        <v>0</v>
      </c>
      <c r="R7" s="63">
        <v>0</v>
      </c>
      <c r="S7" s="63">
        <v>0</v>
      </c>
      <c r="T7" s="122">
        <f t="shared" si="7"/>
        <v>0</v>
      </c>
      <c r="U7" s="122">
        <f t="shared" si="8"/>
        <v>0</v>
      </c>
      <c r="V7" s="65"/>
      <c r="W7" s="63">
        <v>0</v>
      </c>
      <c r="X7" s="63">
        <v>0</v>
      </c>
      <c r="Y7" s="63">
        <v>1</v>
      </c>
      <c r="Z7" s="63">
        <v>1</v>
      </c>
      <c r="AA7" s="63">
        <f t="shared" si="0"/>
        <v>1</v>
      </c>
      <c r="AB7" s="63">
        <f t="shared" si="1"/>
        <v>1</v>
      </c>
      <c r="AC7" s="65"/>
      <c r="AD7" s="63">
        <v>1</v>
      </c>
      <c r="AE7" s="63">
        <v>3</v>
      </c>
      <c r="AF7" s="48">
        <f t="shared" si="2"/>
        <v>4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>
        <v>5</v>
      </c>
      <c r="H8" s="63"/>
      <c r="I8" s="63">
        <v>6</v>
      </c>
      <c r="J8" s="63">
        <v>2</v>
      </c>
      <c r="K8" s="63">
        <v>6</v>
      </c>
      <c r="L8" s="63">
        <v>0</v>
      </c>
      <c r="M8" s="122">
        <f t="shared" si="5"/>
        <v>12</v>
      </c>
      <c r="N8" s="122">
        <f t="shared" si="6"/>
        <v>2</v>
      </c>
      <c r="O8" s="65"/>
      <c r="P8" s="63">
        <v>0</v>
      </c>
      <c r="Q8" s="63">
        <v>0</v>
      </c>
      <c r="R8" s="63">
        <v>0</v>
      </c>
      <c r="S8" s="63">
        <v>0</v>
      </c>
      <c r="T8" s="122">
        <f t="shared" si="7"/>
        <v>0</v>
      </c>
      <c r="U8" s="122">
        <f t="shared" si="8"/>
        <v>0</v>
      </c>
      <c r="V8" s="65"/>
      <c r="W8" s="63">
        <v>0</v>
      </c>
      <c r="X8" s="63">
        <v>0</v>
      </c>
      <c r="Y8" s="63">
        <v>1</v>
      </c>
      <c r="Z8" s="63">
        <v>1</v>
      </c>
      <c r="AA8" s="63">
        <f t="shared" si="0"/>
        <v>1</v>
      </c>
      <c r="AB8" s="63">
        <f t="shared" si="1"/>
        <v>1</v>
      </c>
      <c r="AC8" s="65"/>
      <c r="AD8" s="63">
        <v>0</v>
      </c>
      <c r="AE8" s="63">
        <v>3</v>
      </c>
      <c r="AF8" s="48">
        <f t="shared" si="2"/>
        <v>3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>
        <v>5</v>
      </c>
      <c r="H9" s="63"/>
      <c r="I9" s="63">
        <v>22</v>
      </c>
      <c r="J9" s="63">
        <v>7</v>
      </c>
      <c r="K9" s="63">
        <v>17</v>
      </c>
      <c r="L9" s="63">
        <v>2</v>
      </c>
      <c r="M9" s="122">
        <f t="shared" si="5"/>
        <v>39</v>
      </c>
      <c r="N9" s="122">
        <f t="shared" si="6"/>
        <v>9</v>
      </c>
      <c r="O9" s="65"/>
      <c r="P9" s="63">
        <v>0</v>
      </c>
      <c r="Q9" s="63">
        <v>0</v>
      </c>
      <c r="R9" s="63">
        <v>0</v>
      </c>
      <c r="S9" s="63">
        <v>0</v>
      </c>
      <c r="T9" s="122">
        <f t="shared" si="7"/>
        <v>0</v>
      </c>
      <c r="U9" s="122">
        <f t="shared" si="8"/>
        <v>0</v>
      </c>
      <c r="V9" s="65"/>
      <c r="W9" s="63">
        <v>0</v>
      </c>
      <c r="X9" s="63">
        <v>0</v>
      </c>
      <c r="Y9" s="63">
        <v>6</v>
      </c>
      <c r="Z9" s="63">
        <v>1</v>
      </c>
      <c r="AA9" s="63">
        <f t="shared" si="0"/>
        <v>6</v>
      </c>
      <c r="AB9" s="63">
        <f t="shared" si="1"/>
        <v>1</v>
      </c>
      <c r="AC9" s="65"/>
      <c r="AD9" s="63">
        <v>0</v>
      </c>
      <c r="AE9" s="63">
        <v>1</v>
      </c>
      <c r="AF9" s="48">
        <f t="shared" si="2"/>
        <v>1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>
        <v>5</v>
      </c>
      <c r="H10" s="63"/>
      <c r="I10" s="63">
        <v>1</v>
      </c>
      <c r="J10" s="63">
        <v>0</v>
      </c>
      <c r="K10" s="63">
        <v>7</v>
      </c>
      <c r="L10" s="63">
        <v>0</v>
      </c>
      <c r="M10" s="122">
        <f t="shared" si="5"/>
        <v>8</v>
      </c>
      <c r="N10" s="122">
        <f t="shared" si="6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122">
        <f t="shared" si="7"/>
        <v>0</v>
      </c>
      <c r="U10" s="122">
        <f t="shared" si="8"/>
        <v>0</v>
      </c>
      <c r="V10" s="65"/>
      <c r="W10" s="63">
        <v>0</v>
      </c>
      <c r="X10" s="63">
        <v>0</v>
      </c>
      <c r="Y10" s="63">
        <v>4</v>
      </c>
      <c r="Z10" s="63">
        <v>3</v>
      </c>
      <c r="AA10" s="63">
        <f t="shared" si="0"/>
        <v>4</v>
      </c>
      <c r="AB10" s="63">
        <f t="shared" si="1"/>
        <v>3</v>
      </c>
      <c r="AC10" s="65"/>
      <c r="AD10" s="63"/>
      <c r="AE10" s="63"/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/>
      <c r="H11" s="63"/>
      <c r="I11" s="63"/>
      <c r="J11" s="63"/>
      <c r="K11" s="63"/>
      <c r="L11" s="63"/>
      <c r="M11" s="122">
        <f t="shared" si="5"/>
        <v>0</v>
      </c>
      <c r="N11" s="122">
        <f t="shared" si="6"/>
        <v>0</v>
      </c>
      <c r="O11" s="65"/>
      <c r="P11" s="63"/>
      <c r="Q11" s="63"/>
      <c r="R11" s="63"/>
      <c r="S11" s="63"/>
      <c r="T11" s="122">
        <f t="shared" si="7"/>
        <v>0</v>
      </c>
      <c r="U11" s="122">
        <f t="shared" si="8"/>
        <v>0</v>
      </c>
      <c r="V11" s="65"/>
      <c r="W11" s="63"/>
      <c r="X11" s="63"/>
      <c r="Y11" s="63"/>
      <c r="Z11" s="63"/>
      <c r="AA11" s="63"/>
      <c r="AB11" s="63"/>
      <c r="AC11" s="65"/>
      <c r="AD11" s="63"/>
      <c r="AE11" s="63"/>
      <c r="AF11" s="48"/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/>
      <c r="H12" s="63"/>
      <c r="I12" s="63"/>
      <c r="J12" s="63"/>
      <c r="K12" s="63"/>
      <c r="L12" s="63"/>
      <c r="M12" s="122">
        <f t="shared" si="5"/>
        <v>0</v>
      </c>
      <c r="N12" s="122">
        <f t="shared" si="6"/>
        <v>0</v>
      </c>
      <c r="O12" s="65"/>
      <c r="P12" s="63"/>
      <c r="Q12" s="63"/>
      <c r="R12" s="63"/>
      <c r="S12" s="63"/>
      <c r="T12" s="122">
        <f t="shared" si="7"/>
        <v>0</v>
      </c>
      <c r="U12" s="122">
        <f t="shared" si="8"/>
        <v>0</v>
      </c>
      <c r="V12" s="65"/>
      <c r="W12" s="63"/>
      <c r="X12" s="63"/>
      <c r="Y12" s="63"/>
      <c r="Z12" s="63"/>
      <c r="AA12" s="63"/>
      <c r="AB12" s="63"/>
      <c r="AC12" s="65"/>
      <c r="AD12" s="63"/>
      <c r="AE12" s="63"/>
      <c r="AF12" s="48"/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22">
        <f t="shared" si="5"/>
        <v>0</v>
      </c>
      <c r="N13" s="122">
        <f t="shared" si="6"/>
        <v>0</v>
      </c>
      <c r="O13" s="65"/>
      <c r="P13" s="88"/>
      <c r="Q13" s="88"/>
      <c r="R13" s="88"/>
      <c r="S13" s="88"/>
      <c r="T13" s="122">
        <f t="shared" si="7"/>
        <v>0</v>
      </c>
      <c r="U13" s="122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22">
        <f t="shared" si="5"/>
        <v>0</v>
      </c>
      <c r="N14" s="122">
        <f t="shared" si="6"/>
        <v>0</v>
      </c>
      <c r="O14" s="65"/>
      <c r="P14" s="63"/>
      <c r="Q14" s="63"/>
      <c r="R14" s="63"/>
      <c r="S14" s="63"/>
      <c r="T14" s="122">
        <f t="shared" si="7"/>
        <v>0</v>
      </c>
      <c r="U14" s="122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22">
        <f t="shared" si="5"/>
        <v>0</v>
      </c>
      <c r="N15" s="122">
        <f t="shared" si="6"/>
        <v>0</v>
      </c>
      <c r="O15" s="65"/>
      <c r="P15" s="63"/>
      <c r="Q15" s="63"/>
      <c r="R15" s="63"/>
      <c r="S15" s="63"/>
      <c r="T15" s="122">
        <f t="shared" si="7"/>
        <v>0</v>
      </c>
      <c r="U15" s="122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4">
        <f>SUM(G5:G16)</f>
        <v>28</v>
      </c>
      <c r="H18" s="104"/>
      <c r="I18" s="104">
        <f t="shared" ref="I18:N18" si="9">SUM(I5:I16)</f>
        <v>40</v>
      </c>
      <c r="J18" s="104">
        <f t="shared" si="9"/>
        <v>10</v>
      </c>
      <c r="K18" s="104">
        <f t="shared" si="9"/>
        <v>52</v>
      </c>
      <c r="L18" s="104">
        <f t="shared" si="9"/>
        <v>5</v>
      </c>
      <c r="M18" s="104">
        <f t="shared" si="9"/>
        <v>92</v>
      </c>
      <c r="N18" s="104">
        <f t="shared" si="9"/>
        <v>15</v>
      </c>
      <c r="O18" s="107"/>
      <c r="P18" s="104">
        <f t="shared" ref="P18:U18" si="10">SUM(P5:P16)</f>
        <v>0</v>
      </c>
      <c r="Q18" s="104">
        <f t="shared" si="10"/>
        <v>0</v>
      </c>
      <c r="R18" s="104">
        <f t="shared" si="10"/>
        <v>0</v>
      </c>
      <c r="S18" s="104">
        <f t="shared" si="10"/>
        <v>0</v>
      </c>
      <c r="T18" s="104">
        <f t="shared" si="10"/>
        <v>0</v>
      </c>
      <c r="U18" s="104">
        <f t="shared" si="10"/>
        <v>0</v>
      </c>
      <c r="V18" s="107"/>
      <c r="W18" s="104">
        <f t="shared" ref="W18:AB18" si="11">SUM(W5:W16)</f>
        <v>2</v>
      </c>
      <c r="X18" s="104">
        <f t="shared" si="11"/>
        <v>0</v>
      </c>
      <c r="Y18" s="104">
        <f t="shared" si="11"/>
        <v>23</v>
      </c>
      <c r="Z18" s="104">
        <f t="shared" si="11"/>
        <v>13</v>
      </c>
      <c r="AA18" s="104">
        <f t="shared" si="11"/>
        <v>25</v>
      </c>
      <c r="AB18" s="104">
        <f t="shared" si="11"/>
        <v>13</v>
      </c>
      <c r="AC18" s="107"/>
      <c r="AD18" s="104">
        <f>SUM(AD5:AD16)</f>
        <v>1</v>
      </c>
      <c r="AE18" s="104">
        <f>SUM(AE5:AE16)</f>
        <v>8</v>
      </c>
      <c r="AF18" s="104">
        <f>SUM(AF5:AF16)</f>
        <v>9</v>
      </c>
    </row>
    <row r="19" spans="1:33" ht="18.75" customHeight="1" thickTop="1" thickBot="1" x14ac:dyDescent="0.3">
      <c r="A19" s="89" t="s">
        <v>81</v>
      </c>
      <c r="B19" s="63"/>
      <c r="C19" s="110"/>
      <c r="D19" s="105"/>
      <c r="E19" s="106"/>
      <c r="F19" s="104"/>
      <c r="G19" s="104"/>
      <c r="H19" s="104"/>
      <c r="I19" s="104"/>
      <c r="J19" s="104"/>
      <c r="K19" s="104"/>
      <c r="L19" s="104"/>
      <c r="M19" s="104"/>
      <c r="N19" s="104"/>
      <c r="O19" s="107"/>
      <c r="P19" s="104"/>
      <c r="Q19" s="104"/>
      <c r="R19" s="104"/>
      <c r="S19" s="104"/>
      <c r="T19" s="104"/>
      <c r="U19" s="104"/>
      <c r="V19" s="107"/>
      <c r="W19" s="104"/>
      <c r="X19" s="104"/>
      <c r="Y19" s="104"/>
      <c r="Z19" s="104"/>
      <c r="AA19" s="104"/>
      <c r="AB19" s="104"/>
      <c r="AC19" s="107"/>
      <c r="AD19" s="104"/>
      <c r="AE19" s="104"/>
      <c r="AF19" s="104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zoomScale="90" zoomScaleNormal="90" zoomScaleSheetLayoutView="90" workbookViewId="0">
      <selection activeCell="G23" sqref="G23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9">
        <v>34</v>
      </c>
      <c r="B5" s="62"/>
      <c r="C5" s="12">
        <v>42602</v>
      </c>
      <c r="D5" s="5" t="s">
        <v>49</v>
      </c>
      <c r="E5" s="12">
        <v>42608</v>
      </c>
      <c r="F5" s="62"/>
      <c r="G5" s="63">
        <v>1</v>
      </c>
      <c r="H5" s="63"/>
      <c r="I5" s="63">
        <v>2</v>
      </c>
      <c r="J5" s="63">
        <v>1</v>
      </c>
      <c r="K5" s="63">
        <v>4</v>
      </c>
      <c r="L5" s="63">
        <v>0</v>
      </c>
      <c r="M5" s="63">
        <f>I5+K5</f>
        <v>6</v>
      </c>
      <c r="N5" s="63">
        <f>J5+L5</f>
        <v>1</v>
      </c>
      <c r="O5" s="108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108"/>
      <c r="W5" s="111">
        <v>0</v>
      </c>
      <c r="X5" s="111">
        <v>0</v>
      </c>
      <c r="Y5" s="111">
        <v>9</v>
      </c>
      <c r="Z5" s="111">
        <v>2</v>
      </c>
      <c r="AA5" s="111">
        <f>W5+Y5</f>
        <v>9</v>
      </c>
      <c r="AB5" s="111">
        <f>X5+Z5</f>
        <v>2</v>
      </c>
      <c r="AD5" s="48"/>
    </row>
    <row r="6" spans="1:30" s="18" customFormat="1" x14ac:dyDescent="0.25">
      <c r="A6" s="109">
        <v>35</v>
      </c>
      <c r="B6" s="62"/>
      <c r="C6" s="12">
        <v>40417</v>
      </c>
      <c r="D6" s="5" t="s">
        <v>49</v>
      </c>
      <c r="E6" s="12">
        <v>40423</v>
      </c>
      <c r="F6" s="62"/>
      <c r="G6" s="122"/>
      <c r="H6" s="122"/>
      <c r="I6" s="122"/>
      <c r="J6" s="122"/>
      <c r="K6" s="122"/>
      <c r="L6" s="122"/>
      <c r="M6" s="122">
        <f t="shared" ref="M6:M7" si="0">I6+K6</f>
        <v>0</v>
      </c>
      <c r="N6" s="122">
        <f t="shared" ref="N6:N7" si="1">J6+L6</f>
        <v>0</v>
      </c>
      <c r="O6" s="108"/>
      <c r="P6" s="122"/>
      <c r="Q6" s="122"/>
      <c r="R6" s="122"/>
      <c r="S6" s="122"/>
      <c r="T6" s="122">
        <f>P6+R6</f>
        <v>0</v>
      </c>
      <c r="U6" s="122">
        <f>Q6+S6</f>
        <v>0</v>
      </c>
      <c r="V6" s="108"/>
      <c r="W6" s="111"/>
      <c r="X6" s="111"/>
      <c r="Y6" s="111"/>
      <c r="Z6" s="111"/>
      <c r="AA6" s="111">
        <f t="shared" ref="AA6:AA7" si="2">W6+Y6</f>
        <v>0</v>
      </c>
      <c r="AB6" s="111">
        <f t="shared" ref="AB6:AB7" si="3">X6+Z6</f>
        <v>0</v>
      </c>
      <c r="AD6" s="48"/>
    </row>
    <row r="7" spans="1:30" x14ac:dyDescent="0.25">
      <c r="A7" s="3">
        <v>36</v>
      </c>
      <c r="B7" s="3"/>
      <c r="C7" s="12">
        <v>40789</v>
      </c>
      <c r="D7" s="5" t="s">
        <v>49</v>
      </c>
      <c r="E7" s="12">
        <v>41161</v>
      </c>
      <c r="F7" s="3"/>
      <c r="G7" s="22"/>
      <c r="H7" s="22"/>
      <c r="I7" s="22"/>
      <c r="J7" s="22"/>
      <c r="K7" s="22"/>
      <c r="L7" s="22"/>
      <c r="M7" s="122">
        <f t="shared" si="0"/>
        <v>0</v>
      </c>
      <c r="N7" s="122">
        <f t="shared" si="1"/>
        <v>0</v>
      </c>
      <c r="O7" s="67"/>
      <c r="P7" s="22"/>
      <c r="Q7" s="22"/>
      <c r="R7" s="22"/>
      <c r="S7" s="22"/>
      <c r="T7" s="63">
        <f t="shared" ref="T7:T21" si="4">P7+R7</f>
        <v>0</v>
      </c>
      <c r="U7" s="63">
        <f t="shared" ref="U7:U21" si="5">Q7+S7</f>
        <v>0</v>
      </c>
      <c r="V7" s="67"/>
      <c r="W7" s="112"/>
      <c r="X7" s="112"/>
      <c r="Y7" s="112"/>
      <c r="Z7" s="112"/>
      <c r="AA7" s="111">
        <f t="shared" si="2"/>
        <v>0</v>
      </c>
      <c r="AB7" s="111">
        <f t="shared" si="3"/>
        <v>0</v>
      </c>
    </row>
    <row r="8" spans="1:30" x14ac:dyDescent="0.25">
      <c r="A8" s="3">
        <v>37</v>
      </c>
      <c r="B8" s="3"/>
      <c r="C8" s="12">
        <f t="shared" ref="C8:C17" si="6">C7+7</f>
        <v>40796</v>
      </c>
      <c r="D8" s="5" t="s">
        <v>49</v>
      </c>
      <c r="E8" s="12">
        <v>41168</v>
      </c>
      <c r="F8" s="3"/>
      <c r="G8" s="22"/>
      <c r="H8" s="22"/>
      <c r="I8" s="22"/>
      <c r="J8" s="22"/>
      <c r="K8" s="22"/>
      <c r="L8" s="22"/>
      <c r="M8" s="63">
        <f t="shared" ref="M7:M21" si="7">I8+K8</f>
        <v>0</v>
      </c>
      <c r="N8" s="63">
        <f t="shared" ref="N7:N21" si="8">J8+L8</f>
        <v>0</v>
      </c>
      <c r="O8" s="67"/>
      <c r="P8" s="22"/>
      <c r="Q8" s="22"/>
      <c r="R8" s="22"/>
      <c r="S8" s="22"/>
      <c r="T8" s="63">
        <f t="shared" si="4"/>
        <v>0</v>
      </c>
      <c r="U8" s="63">
        <f t="shared" si="5"/>
        <v>0</v>
      </c>
      <c r="V8" s="67"/>
      <c r="W8" s="112"/>
      <c r="X8" s="112"/>
      <c r="Y8" s="112"/>
      <c r="Z8" s="112"/>
      <c r="AA8" s="111">
        <f t="shared" ref="AA7:AA21" si="9">W8+Y8</f>
        <v>0</v>
      </c>
      <c r="AB8" s="111">
        <f t="shared" ref="AB7:AB21" si="10">X8+Z8</f>
        <v>0</v>
      </c>
    </row>
    <row r="9" spans="1:30" x14ac:dyDescent="0.25">
      <c r="A9" s="3">
        <v>38</v>
      </c>
      <c r="B9" s="3"/>
      <c r="C9" s="12">
        <f t="shared" si="6"/>
        <v>40803</v>
      </c>
      <c r="D9" s="5" t="s">
        <v>49</v>
      </c>
      <c r="E9" s="12">
        <v>41175</v>
      </c>
      <c r="F9" s="3"/>
      <c r="G9" s="22"/>
      <c r="H9" s="22"/>
      <c r="I9" s="22"/>
      <c r="J9" s="22"/>
      <c r="K9" s="22"/>
      <c r="L9" s="22"/>
      <c r="M9" s="63">
        <f t="shared" si="7"/>
        <v>0</v>
      </c>
      <c r="N9" s="63">
        <f t="shared" si="8"/>
        <v>0</v>
      </c>
      <c r="O9" s="67"/>
      <c r="P9" s="22"/>
      <c r="Q9" s="22"/>
      <c r="R9" s="22"/>
      <c r="S9" s="22"/>
      <c r="T9" s="63">
        <f t="shared" si="4"/>
        <v>0</v>
      </c>
      <c r="U9" s="63">
        <f t="shared" si="5"/>
        <v>0</v>
      </c>
      <c r="V9" s="67"/>
      <c r="W9" s="112"/>
      <c r="X9" s="112"/>
      <c r="Y9" s="112"/>
      <c r="Z9" s="112"/>
      <c r="AA9" s="111">
        <f t="shared" si="9"/>
        <v>0</v>
      </c>
      <c r="AB9" s="111">
        <f t="shared" si="10"/>
        <v>0</v>
      </c>
    </row>
    <row r="10" spans="1:30" x14ac:dyDescent="0.25">
      <c r="A10" s="3">
        <v>39</v>
      </c>
      <c r="B10" s="3"/>
      <c r="C10" s="12">
        <f t="shared" si="6"/>
        <v>40810</v>
      </c>
      <c r="D10" s="5" t="s">
        <v>49</v>
      </c>
      <c r="E10" s="12">
        <v>41182</v>
      </c>
      <c r="F10" s="3"/>
      <c r="G10" s="22"/>
      <c r="H10" s="22"/>
      <c r="I10" s="22"/>
      <c r="J10" s="22"/>
      <c r="K10" s="22"/>
      <c r="L10" s="22"/>
      <c r="M10" s="63">
        <f t="shared" si="7"/>
        <v>0</v>
      </c>
      <c r="N10" s="63">
        <f t="shared" si="8"/>
        <v>0</v>
      </c>
      <c r="O10" s="67"/>
      <c r="P10" s="22"/>
      <c r="Q10" s="22"/>
      <c r="R10" s="22"/>
      <c r="S10" s="22"/>
      <c r="T10" s="63">
        <f t="shared" si="4"/>
        <v>0</v>
      </c>
      <c r="U10" s="63">
        <f t="shared" si="5"/>
        <v>0</v>
      </c>
      <c r="V10" s="67"/>
      <c r="W10" s="112"/>
      <c r="X10" s="112"/>
      <c r="Y10" s="112"/>
      <c r="Z10" s="112"/>
      <c r="AA10" s="111">
        <f t="shared" si="9"/>
        <v>0</v>
      </c>
      <c r="AB10" s="111">
        <f t="shared" si="10"/>
        <v>0</v>
      </c>
    </row>
    <row r="11" spans="1:30" x14ac:dyDescent="0.25">
      <c r="A11" s="3">
        <v>40</v>
      </c>
      <c r="B11" s="3"/>
      <c r="C11" s="12">
        <f t="shared" si="6"/>
        <v>40817</v>
      </c>
      <c r="D11" s="5" t="s">
        <v>49</v>
      </c>
      <c r="E11" s="12">
        <v>41189</v>
      </c>
      <c r="F11" s="3"/>
      <c r="G11" s="22"/>
      <c r="H11" s="22"/>
      <c r="I11" s="22"/>
      <c r="J11" s="22"/>
      <c r="K11" s="22"/>
      <c r="L11" s="22"/>
      <c r="M11" s="63">
        <f t="shared" si="7"/>
        <v>0</v>
      </c>
      <c r="N11" s="63">
        <f t="shared" si="8"/>
        <v>0</v>
      </c>
      <c r="O11" s="67"/>
      <c r="P11" s="22"/>
      <c r="Q11" s="22"/>
      <c r="R11" s="22"/>
      <c r="S11" s="22"/>
      <c r="T11" s="63">
        <f t="shared" si="4"/>
        <v>0</v>
      </c>
      <c r="U11" s="63">
        <f t="shared" si="5"/>
        <v>0</v>
      </c>
      <c r="V11" s="67"/>
      <c r="W11" s="112"/>
      <c r="X11" s="112"/>
      <c r="Y11" s="112"/>
      <c r="Z11" s="112"/>
      <c r="AA11" s="111">
        <f t="shared" si="9"/>
        <v>0</v>
      </c>
      <c r="AB11" s="111">
        <f t="shared" si="10"/>
        <v>0</v>
      </c>
    </row>
    <row r="12" spans="1:30" x14ac:dyDescent="0.25">
      <c r="A12" s="3">
        <v>41</v>
      </c>
      <c r="B12" s="3"/>
      <c r="C12" s="12">
        <f t="shared" si="6"/>
        <v>40824</v>
      </c>
      <c r="D12" s="5" t="s">
        <v>49</v>
      </c>
      <c r="E12" s="12">
        <v>41196</v>
      </c>
      <c r="F12" s="3"/>
      <c r="G12" s="22"/>
      <c r="H12" s="22"/>
      <c r="I12" s="22"/>
      <c r="J12" s="22"/>
      <c r="K12" s="22"/>
      <c r="L12" s="22"/>
      <c r="M12" s="63">
        <f t="shared" si="7"/>
        <v>0</v>
      </c>
      <c r="N12" s="63">
        <f t="shared" si="8"/>
        <v>0</v>
      </c>
      <c r="O12" s="13"/>
      <c r="P12" s="22"/>
      <c r="Q12" s="22"/>
      <c r="R12" s="22"/>
      <c r="S12" s="22"/>
      <c r="T12" s="63">
        <f t="shared" si="4"/>
        <v>0</v>
      </c>
      <c r="U12" s="63">
        <f t="shared" si="5"/>
        <v>0</v>
      </c>
      <c r="V12" s="13"/>
      <c r="W12" s="112"/>
      <c r="X12" s="112"/>
      <c r="Y12" s="112"/>
      <c r="Z12" s="112"/>
      <c r="AA12" s="111">
        <f t="shared" si="9"/>
        <v>0</v>
      </c>
      <c r="AB12" s="111">
        <f t="shared" si="10"/>
        <v>0</v>
      </c>
    </row>
    <row r="13" spans="1:30" x14ac:dyDescent="0.25">
      <c r="A13" s="3">
        <v>42</v>
      </c>
      <c r="B13" s="3"/>
      <c r="C13" s="12">
        <f t="shared" si="6"/>
        <v>40831</v>
      </c>
      <c r="D13" s="5" t="s">
        <v>49</v>
      </c>
      <c r="E13" s="12">
        <v>41203</v>
      </c>
      <c r="F13" s="3"/>
      <c r="G13" s="22"/>
      <c r="H13" s="22"/>
      <c r="I13" s="22"/>
      <c r="J13" s="22"/>
      <c r="K13" s="22"/>
      <c r="L13" s="22"/>
      <c r="M13" s="63">
        <f t="shared" si="7"/>
        <v>0</v>
      </c>
      <c r="N13" s="63">
        <f t="shared" si="8"/>
        <v>0</v>
      </c>
      <c r="O13" s="13"/>
      <c r="P13" s="22"/>
      <c r="Q13" s="22"/>
      <c r="R13" s="22"/>
      <c r="S13" s="22"/>
      <c r="T13" s="63">
        <f t="shared" si="4"/>
        <v>0</v>
      </c>
      <c r="U13" s="63">
        <f t="shared" si="5"/>
        <v>0</v>
      </c>
      <c r="V13" s="13"/>
      <c r="W13" s="22"/>
      <c r="X13" s="22"/>
      <c r="Y13" s="22"/>
      <c r="Z13" s="22"/>
      <c r="AA13" s="63">
        <f t="shared" si="9"/>
        <v>0</v>
      </c>
      <c r="AB13" s="63">
        <f t="shared" si="10"/>
        <v>0</v>
      </c>
    </row>
    <row r="14" spans="1:30" x14ac:dyDescent="0.25">
      <c r="A14" s="3">
        <v>43</v>
      </c>
      <c r="B14" s="3"/>
      <c r="C14" s="12">
        <f t="shared" si="6"/>
        <v>40838</v>
      </c>
      <c r="D14" s="5" t="s">
        <v>49</v>
      </c>
      <c r="E14" s="12">
        <v>41210</v>
      </c>
      <c r="F14" s="3"/>
      <c r="G14" s="22"/>
      <c r="H14" s="22"/>
      <c r="I14" s="22"/>
      <c r="J14" s="22"/>
      <c r="K14" s="22"/>
      <c r="L14" s="22"/>
      <c r="M14" s="63">
        <f t="shared" si="7"/>
        <v>0</v>
      </c>
      <c r="N14" s="63">
        <f t="shared" si="8"/>
        <v>0</v>
      </c>
      <c r="O14" s="13"/>
      <c r="P14" s="22"/>
      <c r="Q14" s="22"/>
      <c r="R14" s="22"/>
      <c r="S14" s="22"/>
      <c r="T14" s="63">
        <f t="shared" si="4"/>
        <v>0</v>
      </c>
      <c r="U14" s="63">
        <f t="shared" si="5"/>
        <v>0</v>
      </c>
      <c r="V14" s="13"/>
      <c r="W14" s="22"/>
      <c r="X14" s="22"/>
      <c r="Y14" s="22"/>
      <c r="Z14" s="22"/>
      <c r="AA14" s="63">
        <f t="shared" si="9"/>
        <v>0</v>
      </c>
      <c r="AB14" s="63">
        <f t="shared" si="10"/>
        <v>0</v>
      </c>
    </row>
    <row r="15" spans="1:30" x14ac:dyDescent="0.25">
      <c r="A15" s="3">
        <v>44</v>
      </c>
      <c r="B15" s="3"/>
      <c r="C15" s="12">
        <f t="shared" si="6"/>
        <v>40845</v>
      </c>
      <c r="D15" s="5" t="s">
        <v>49</v>
      </c>
      <c r="E15" s="12">
        <v>41217</v>
      </c>
      <c r="F15" s="3"/>
      <c r="G15" s="22"/>
      <c r="H15" s="22"/>
      <c r="I15" s="22"/>
      <c r="J15" s="22"/>
      <c r="K15" s="22"/>
      <c r="L15" s="22"/>
      <c r="M15" s="63">
        <f t="shared" si="7"/>
        <v>0</v>
      </c>
      <c r="N15" s="63">
        <f t="shared" si="8"/>
        <v>0</v>
      </c>
      <c r="O15" s="13"/>
      <c r="P15" s="22"/>
      <c r="Q15" s="22"/>
      <c r="R15" s="22"/>
      <c r="S15" s="22"/>
      <c r="T15" s="63">
        <f t="shared" si="4"/>
        <v>0</v>
      </c>
      <c r="U15" s="63">
        <f t="shared" si="5"/>
        <v>0</v>
      </c>
      <c r="V15" s="13"/>
      <c r="W15" s="22"/>
      <c r="X15" s="22"/>
      <c r="Y15" s="22"/>
      <c r="Z15" s="22"/>
      <c r="AA15" s="63">
        <f t="shared" si="9"/>
        <v>0</v>
      </c>
      <c r="AB15" s="63">
        <f t="shared" si="10"/>
        <v>0</v>
      </c>
      <c r="AC15" t="s">
        <v>50</v>
      </c>
    </row>
    <row r="16" spans="1:30" x14ac:dyDescent="0.25">
      <c r="A16" s="3">
        <v>45</v>
      </c>
      <c r="B16" s="3"/>
      <c r="C16" s="12">
        <f t="shared" si="6"/>
        <v>40852</v>
      </c>
      <c r="D16" s="5" t="s">
        <v>49</v>
      </c>
      <c r="E16" s="12">
        <v>41224</v>
      </c>
      <c r="F16" s="3"/>
      <c r="G16" s="22"/>
      <c r="H16" s="22"/>
      <c r="I16" s="22"/>
      <c r="J16" s="22"/>
      <c r="K16" s="22"/>
      <c r="L16" s="22"/>
      <c r="M16" s="63">
        <f t="shared" si="7"/>
        <v>0</v>
      </c>
      <c r="N16" s="63">
        <f t="shared" si="8"/>
        <v>0</v>
      </c>
      <c r="O16" s="67"/>
      <c r="P16" s="22"/>
      <c r="Q16" s="22"/>
      <c r="R16" s="22"/>
      <c r="S16" s="22"/>
      <c r="T16" s="63">
        <f t="shared" si="4"/>
        <v>0</v>
      </c>
      <c r="U16" s="63">
        <f t="shared" si="5"/>
        <v>0</v>
      </c>
      <c r="V16" s="67"/>
      <c r="W16" s="22"/>
      <c r="X16" s="22"/>
      <c r="Y16" s="22"/>
      <c r="Z16" s="22"/>
      <c r="AA16" s="63">
        <f t="shared" si="9"/>
        <v>0</v>
      </c>
      <c r="AB16" s="63">
        <f t="shared" si="10"/>
        <v>0</v>
      </c>
    </row>
    <row r="17" spans="1:28" x14ac:dyDescent="0.25">
      <c r="A17" s="3">
        <v>46</v>
      </c>
      <c r="B17" s="3"/>
      <c r="C17" s="12">
        <f t="shared" si="6"/>
        <v>40859</v>
      </c>
      <c r="D17" s="5" t="s">
        <v>49</v>
      </c>
      <c r="E17" s="12">
        <v>41231</v>
      </c>
      <c r="F17" s="3"/>
      <c r="G17" s="22"/>
      <c r="H17" s="22"/>
      <c r="I17" s="22"/>
      <c r="J17" s="22"/>
      <c r="K17" s="22"/>
      <c r="L17" s="22"/>
      <c r="M17" s="63">
        <f t="shared" si="7"/>
        <v>0</v>
      </c>
      <c r="N17" s="63">
        <f t="shared" si="8"/>
        <v>0</v>
      </c>
      <c r="O17" s="67"/>
      <c r="P17" s="22"/>
      <c r="Q17" s="22"/>
      <c r="R17" s="22"/>
      <c r="S17" s="22"/>
      <c r="T17" s="63">
        <f t="shared" si="4"/>
        <v>0</v>
      </c>
      <c r="U17" s="63">
        <f t="shared" si="5"/>
        <v>0</v>
      </c>
      <c r="V17" s="67"/>
      <c r="W17" s="22"/>
      <c r="X17" s="22"/>
      <c r="Y17" s="22"/>
      <c r="Z17" s="22"/>
      <c r="AA17" s="63">
        <f t="shared" si="9"/>
        <v>0</v>
      </c>
      <c r="AB17" s="63">
        <f t="shared" si="10"/>
        <v>0</v>
      </c>
    </row>
    <row r="18" spans="1:28" x14ac:dyDescent="0.25">
      <c r="A18" s="3">
        <v>47</v>
      </c>
      <c r="B18" s="3"/>
      <c r="C18" s="12">
        <f>C17+7</f>
        <v>40866</v>
      </c>
      <c r="D18" s="5" t="s">
        <v>49</v>
      </c>
      <c r="E18" s="12">
        <v>41238</v>
      </c>
      <c r="F18" s="3"/>
      <c r="G18" s="22"/>
      <c r="H18" s="22"/>
      <c r="I18" s="22"/>
      <c r="J18" s="22"/>
      <c r="K18" s="22"/>
      <c r="L18" s="22"/>
      <c r="M18" s="63">
        <f t="shared" si="7"/>
        <v>0</v>
      </c>
      <c r="N18" s="63">
        <f t="shared" si="8"/>
        <v>0</v>
      </c>
      <c r="O18" s="13"/>
      <c r="P18" s="22"/>
      <c r="Q18" s="22"/>
      <c r="R18" s="22"/>
      <c r="S18" s="22"/>
      <c r="T18" s="63">
        <f t="shared" si="4"/>
        <v>0</v>
      </c>
      <c r="U18" s="63">
        <f t="shared" si="5"/>
        <v>0</v>
      </c>
      <c r="V18" s="13"/>
      <c r="W18" s="22"/>
      <c r="X18" s="22"/>
      <c r="Y18" s="22"/>
      <c r="Z18" s="22"/>
      <c r="AA18" s="63">
        <f t="shared" si="9"/>
        <v>0</v>
      </c>
      <c r="AB18" s="63">
        <f t="shared" si="10"/>
        <v>0</v>
      </c>
    </row>
    <row r="19" spans="1:28" x14ac:dyDescent="0.25">
      <c r="A19" s="3">
        <v>48</v>
      </c>
      <c r="B19" s="3"/>
      <c r="C19" s="12">
        <f>C18+7</f>
        <v>40873</v>
      </c>
      <c r="D19" s="5" t="s">
        <v>49</v>
      </c>
      <c r="E19" s="12">
        <v>41245</v>
      </c>
      <c r="F19" s="3"/>
      <c r="G19" s="63"/>
      <c r="H19" s="63"/>
      <c r="I19" s="63"/>
      <c r="J19" s="63"/>
      <c r="K19" s="63"/>
      <c r="L19" s="63"/>
      <c r="M19" s="63">
        <f t="shared" si="7"/>
        <v>0</v>
      </c>
      <c r="N19" s="63">
        <f t="shared" si="8"/>
        <v>0</v>
      </c>
      <c r="O19" s="64"/>
      <c r="P19" s="63"/>
      <c r="Q19" s="63"/>
      <c r="R19" s="63"/>
      <c r="S19" s="63"/>
      <c r="T19" s="63">
        <f t="shared" si="4"/>
        <v>0</v>
      </c>
      <c r="U19" s="63">
        <f t="shared" si="5"/>
        <v>0</v>
      </c>
      <c r="V19" s="64"/>
      <c r="W19" s="63"/>
      <c r="X19" s="63"/>
      <c r="Y19" s="63"/>
      <c r="Z19" s="63"/>
      <c r="AA19" s="63">
        <f t="shared" si="9"/>
        <v>0</v>
      </c>
      <c r="AB19" s="63">
        <f t="shared" si="10"/>
        <v>0</v>
      </c>
    </row>
    <row r="20" spans="1:28" x14ac:dyDescent="0.25">
      <c r="A20" s="3">
        <v>49</v>
      </c>
      <c r="B20" s="3"/>
      <c r="C20" s="12">
        <v>41611</v>
      </c>
      <c r="D20" s="5"/>
      <c r="E20" s="12">
        <v>41617</v>
      </c>
      <c r="F20" s="3"/>
      <c r="G20" s="63"/>
      <c r="H20" s="63"/>
      <c r="I20" s="63"/>
      <c r="J20" s="63"/>
      <c r="K20" s="63"/>
      <c r="L20" s="63"/>
      <c r="M20" s="63">
        <f t="shared" si="7"/>
        <v>0</v>
      </c>
      <c r="N20" s="63">
        <f t="shared" si="8"/>
        <v>0</v>
      </c>
      <c r="O20" s="64"/>
      <c r="P20" s="63"/>
      <c r="Q20" s="63"/>
      <c r="R20" s="63"/>
      <c r="S20" s="63"/>
      <c r="T20" s="63">
        <f t="shared" si="4"/>
        <v>0</v>
      </c>
      <c r="U20" s="63">
        <f t="shared" si="5"/>
        <v>0</v>
      </c>
      <c r="V20" s="64"/>
      <c r="W20" s="63"/>
      <c r="X20" s="63"/>
      <c r="Y20" s="63"/>
      <c r="Z20" s="63"/>
      <c r="AA20" s="63">
        <f t="shared" si="9"/>
        <v>0</v>
      </c>
      <c r="AB20" s="63">
        <f t="shared" si="10"/>
        <v>0</v>
      </c>
    </row>
    <row r="21" spans="1:28" x14ac:dyDescent="0.25">
      <c r="A21" s="3">
        <v>50</v>
      </c>
      <c r="B21" s="3"/>
      <c r="C21" s="12">
        <v>41618</v>
      </c>
      <c r="D21" s="5"/>
      <c r="E21" s="12">
        <v>41624</v>
      </c>
      <c r="F21" s="3"/>
      <c r="G21" s="63"/>
      <c r="H21" s="63"/>
      <c r="I21" s="63"/>
      <c r="J21" s="63"/>
      <c r="K21" s="63"/>
      <c r="L21" s="63"/>
      <c r="M21" s="63">
        <f t="shared" si="7"/>
        <v>0</v>
      </c>
      <c r="N21" s="63">
        <f t="shared" si="8"/>
        <v>0</v>
      </c>
      <c r="O21" s="64"/>
      <c r="P21" s="63"/>
      <c r="Q21" s="63"/>
      <c r="R21" s="63"/>
      <c r="S21" s="63"/>
      <c r="T21" s="63">
        <f t="shared" si="4"/>
        <v>0</v>
      </c>
      <c r="U21" s="63">
        <f t="shared" si="5"/>
        <v>0</v>
      </c>
      <c r="V21" s="64"/>
      <c r="W21" s="63"/>
      <c r="X21" s="63"/>
      <c r="Y21" s="63"/>
      <c r="Z21" s="63"/>
      <c r="AA21" s="63">
        <f t="shared" si="9"/>
        <v>0</v>
      </c>
      <c r="AB21" s="63">
        <f t="shared" si="10"/>
        <v>0</v>
      </c>
    </row>
    <row r="22" spans="1:28" x14ac:dyDescent="0.25">
      <c r="A22" s="3"/>
      <c r="B22" s="3"/>
      <c r="C22" s="12"/>
      <c r="D22" s="5"/>
      <c r="E22" s="49" t="s">
        <v>89</v>
      </c>
      <c r="F22" s="3"/>
      <c r="G22" s="91">
        <f>SUM(G5:G21)</f>
        <v>1</v>
      </c>
      <c r="H22" s="91"/>
      <c r="I22" s="91">
        <f>SUM(I5:I21)</f>
        <v>2</v>
      </c>
      <c r="J22" s="91">
        <f t="shared" ref="J22" si="11">SUM(J7:J21)</f>
        <v>0</v>
      </c>
      <c r="K22" s="91">
        <f>SUM(K5:K21)</f>
        <v>4</v>
      </c>
      <c r="L22" s="91">
        <f>SUM(L5:L21)</f>
        <v>0</v>
      </c>
      <c r="M22" s="91">
        <f>SUM(M5:M21)</f>
        <v>6</v>
      </c>
      <c r="N22" s="91">
        <f>SUM(N5:N21)</f>
        <v>1</v>
      </c>
      <c r="O22" s="113"/>
      <c r="P22" s="91">
        <f t="shared" ref="P22:S22" si="12">SUM(P7:P21)</f>
        <v>0</v>
      </c>
      <c r="Q22" s="91">
        <f t="shared" si="12"/>
        <v>0</v>
      </c>
      <c r="R22" s="91">
        <f t="shared" si="12"/>
        <v>0</v>
      </c>
      <c r="S22" s="91">
        <f t="shared" si="12"/>
        <v>0</v>
      </c>
      <c r="T22" s="91">
        <f>SUM(T5:T21)</f>
        <v>0</v>
      </c>
      <c r="U22" s="91">
        <f>SUM(U9:U21)</f>
        <v>0</v>
      </c>
      <c r="V22" s="113"/>
      <c r="W22" s="91">
        <f>SUM(W5:W21)</f>
        <v>0</v>
      </c>
      <c r="X22" s="91">
        <f t="shared" ref="X22:AB22" si="13">SUM(X5:X21)</f>
        <v>0</v>
      </c>
      <c r="Y22" s="91">
        <f t="shared" si="13"/>
        <v>9</v>
      </c>
      <c r="Z22" s="91">
        <f t="shared" si="13"/>
        <v>2</v>
      </c>
      <c r="AA22" s="91">
        <f t="shared" si="13"/>
        <v>9</v>
      </c>
      <c r="AB22" s="91">
        <f t="shared" si="13"/>
        <v>2</v>
      </c>
    </row>
    <row r="23" spans="1:28" x14ac:dyDescent="0.25">
      <c r="A23" s="4"/>
      <c r="B23" s="4"/>
      <c r="C23" s="85"/>
      <c r="D23" s="86"/>
      <c r="E23" s="85"/>
      <c r="F23" s="4"/>
      <c r="G23" s="91"/>
      <c r="H23" s="91"/>
      <c r="I23" s="91"/>
      <c r="J23" s="91"/>
      <c r="K23" s="91"/>
      <c r="L23" s="91"/>
      <c r="M23" s="91"/>
      <c r="N23" s="91"/>
      <c r="O23" s="113"/>
      <c r="P23" s="91"/>
      <c r="Q23" s="91"/>
      <c r="R23" s="91"/>
      <c r="S23" s="91"/>
      <c r="T23" s="91"/>
      <c r="U23" s="91"/>
      <c r="V23" s="113"/>
      <c r="W23" s="91"/>
      <c r="X23" s="91"/>
      <c r="Y23" s="91"/>
      <c r="Z23" s="91"/>
      <c r="AA23" s="91"/>
      <c r="AB23" s="91"/>
    </row>
    <row r="24" spans="1:28" x14ac:dyDescent="0.25">
      <c r="A24" s="24" t="s">
        <v>74</v>
      </c>
      <c r="B24" s="49"/>
      <c r="C24" s="49"/>
      <c r="D24" s="49"/>
      <c r="E24" s="49"/>
      <c r="F24" s="22"/>
      <c r="G24" s="91">
        <v>67</v>
      </c>
      <c r="H24" s="91"/>
      <c r="I24" s="91">
        <v>191</v>
      </c>
      <c r="J24" s="91">
        <v>9</v>
      </c>
      <c r="K24" s="91">
        <v>684</v>
      </c>
      <c r="L24" s="91">
        <v>83</v>
      </c>
      <c r="M24" s="91">
        <v>875</v>
      </c>
      <c r="N24" s="91">
        <v>92</v>
      </c>
      <c r="O24" s="113"/>
      <c r="P24" s="91">
        <v>100</v>
      </c>
      <c r="Q24" s="91">
        <v>93</v>
      </c>
      <c r="R24" s="91">
        <v>394</v>
      </c>
      <c r="S24" s="91">
        <v>314</v>
      </c>
      <c r="T24" s="91">
        <v>494</v>
      </c>
      <c r="U24" s="91">
        <v>407</v>
      </c>
      <c r="V24" s="113"/>
      <c r="W24" s="91">
        <v>65</v>
      </c>
      <c r="X24" s="91">
        <v>60</v>
      </c>
      <c r="Y24" s="91">
        <v>1215</v>
      </c>
      <c r="Z24" s="91">
        <v>948</v>
      </c>
      <c r="AA24" s="91">
        <v>1280</v>
      </c>
      <c r="AB24" s="91">
        <v>1008</v>
      </c>
    </row>
    <row r="25" spans="1:28" x14ac:dyDescent="0.25">
      <c r="A25" s="3" t="s">
        <v>44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44" t="s">
        <v>98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46</v>
      </c>
      <c r="B28" s="6"/>
      <c r="C28" s="6"/>
      <c r="D28" s="6"/>
      <c r="E28" s="6"/>
      <c r="AA28" s="68"/>
    </row>
    <row r="29" spans="1:28" x14ac:dyDescent="0.25">
      <c r="A29" s="44"/>
      <c r="B29" s="6"/>
      <c r="C29" s="6"/>
      <c r="D29" s="6"/>
      <c r="E29" s="6"/>
    </row>
    <row r="30" spans="1:28" x14ac:dyDescent="0.25">
      <c r="A30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zoomScaleNormal="100" zoomScaleSheetLayoutView="80" workbookViewId="0">
      <selection activeCell="A14" sqref="A14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35</v>
      </c>
      <c r="B5" s="62"/>
      <c r="C5" s="98"/>
      <c r="D5" s="98"/>
      <c r="E5" s="100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99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49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49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49</v>
      </c>
      <c r="E8" s="40">
        <f t="shared" si="4"/>
        <v>38253</v>
      </c>
      <c r="F8" s="7"/>
      <c r="G8" s="25"/>
      <c r="H8" s="25"/>
      <c r="I8" s="25"/>
      <c r="J8" s="25"/>
      <c r="K8" s="63">
        <f t="shared" ref="K8:K12" si="7">G8+I8</f>
        <v>0</v>
      </c>
      <c r="L8" s="63">
        <f t="shared" ref="L8:L12" si="8">H8+J8</f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49</v>
      </c>
      <c r="E9" s="40">
        <f t="shared" si="4"/>
        <v>38260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49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f>N10+P10</f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49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49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25"/>
      <c r="O12" s="25"/>
      <c r="P12" s="25"/>
      <c r="Q12" s="25"/>
      <c r="R12" s="23">
        <f>N12+P12</f>
        <v>0</v>
      </c>
      <c r="S12" s="63">
        <f t="shared" si="0"/>
        <v>0</v>
      </c>
      <c r="T12" s="16"/>
      <c r="U12" s="25"/>
      <c r="V12" s="25"/>
      <c r="W12" s="15"/>
    </row>
    <row r="13" spans="1:23" x14ac:dyDescent="0.25">
      <c r="A13" s="88" t="s">
        <v>104</v>
      </c>
      <c r="B13" s="88"/>
      <c r="C13" s="88"/>
      <c r="D13" s="88"/>
      <c r="E13" s="88"/>
      <c r="F13" s="88"/>
      <c r="G13" s="25">
        <f>SUM(G5:G12)</f>
        <v>0</v>
      </c>
      <c r="H13" s="25">
        <f t="shared" ref="H13:L13" si="9">SUM(H5:H12)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87"/>
      <c r="H14" s="87"/>
      <c r="I14" s="87"/>
      <c r="J14" s="87"/>
      <c r="K14" s="87"/>
      <c r="L14" s="87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49</v>
      </c>
      <c r="E15" s="40">
        <v>38653</v>
      </c>
      <c r="F15" s="7"/>
      <c r="G15" s="22"/>
      <c r="H15" s="73"/>
      <c r="I15" s="73"/>
      <c r="J15" s="73"/>
      <c r="K15" s="25">
        <f>G15+I15</f>
        <v>0</v>
      </c>
      <c r="L15" s="25">
        <f>H15+J15</f>
        <v>0</v>
      </c>
      <c r="M15" s="16"/>
      <c r="N15" s="71"/>
      <c r="O15" s="22"/>
      <c r="P15" s="73"/>
      <c r="Q15" s="25"/>
      <c r="R15" s="23">
        <f t="shared" ref="R15:S25" si="10">N15+P15</f>
        <v>0</v>
      </c>
      <c r="S15" s="23">
        <f t="shared" si="10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49</v>
      </c>
      <c r="E16" s="40">
        <v>38660</v>
      </c>
      <c r="F16" s="7"/>
      <c r="G16" s="25"/>
      <c r="H16" s="25"/>
      <c r="I16" s="25"/>
      <c r="J16" s="25"/>
      <c r="K16" s="25">
        <f t="shared" ref="K16:K35" si="11">G16+I16</f>
        <v>0</v>
      </c>
      <c r="L16" s="25">
        <f t="shared" ref="L16:L35" si="12">H16+J16</f>
        <v>0</v>
      </c>
      <c r="M16" s="16"/>
      <c r="N16" s="25"/>
      <c r="O16" s="25"/>
      <c r="P16" s="25"/>
      <c r="Q16" s="25"/>
      <c r="R16" s="23">
        <f t="shared" si="10"/>
        <v>0</v>
      </c>
      <c r="S16" s="23">
        <f t="shared" si="10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49</v>
      </c>
      <c r="E17" s="40">
        <v>38667</v>
      </c>
      <c r="F17" s="101"/>
      <c r="G17" s="25"/>
      <c r="H17" s="25"/>
      <c r="I17" s="25"/>
      <c r="J17" s="25"/>
      <c r="K17" s="25">
        <f t="shared" si="11"/>
        <v>0</v>
      </c>
      <c r="L17" s="25">
        <f t="shared" si="12"/>
        <v>0</v>
      </c>
      <c r="M17" s="16"/>
      <c r="N17" s="25"/>
      <c r="O17" s="25"/>
      <c r="P17" s="25"/>
      <c r="Q17" s="25"/>
      <c r="R17" s="23">
        <f t="shared" si="10"/>
        <v>0</v>
      </c>
      <c r="S17" s="23">
        <f t="shared" si="10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49</v>
      </c>
      <c r="E18" s="40">
        <v>38674</v>
      </c>
      <c r="F18" s="7"/>
      <c r="G18" s="25"/>
      <c r="H18" s="25"/>
      <c r="I18" s="25"/>
      <c r="J18" s="25"/>
      <c r="K18" s="25">
        <f t="shared" si="11"/>
        <v>0</v>
      </c>
      <c r="L18" s="25">
        <f t="shared" si="12"/>
        <v>0</v>
      </c>
      <c r="M18" s="16"/>
      <c r="N18" s="25"/>
      <c r="O18" s="25"/>
      <c r="P18" s="25"/>
      <c r="Q18" s="25"/>
      <c r="R18" s="23">
        <f t="shared" ref="R18:R32" si="13">N18+P18</f>
        <v>0</v>
      </c>
      <c r="S18" s="23">
        <f t="shared" si="10"/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49</v>
      </c>
      <c r="E19" s="40">
        <v>38681</v>
      </c>
      <c r="F19" s="7"/>
      <c r="G19" s="25"/>
      <c r="H19" s="25"/>
      <c r="I19" s="25"/>
      <c r="J19" s="25"/>
      <c r="K19" s="25">
        <f t="shared" si="11"/>
        <v>0</v>
      </c>
      <c r="L19" s="25">
        <f t="shared" si="12"/>
        <v>0</v>
      </c>
      <c r="M19" s="69"/>
      <c r="N19" s="25"/>
      <c r="O19" s="25"/>
      <c r="P19" s="25"/>
      <c r="Q19" s="25"/>
      <c r="R19" s="23">
        <f t="shared" si="13"/>
        <v>0</v>
      </c>
      <c r="S19" s="114">
        <f t="shared" si="10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49</v>
      </c>
      <c r="E20" s="40">
        <v>38688</v>
      </c>
      <c r="F20" s="7"/>
      <c r="G20" s="25"/>
      <c r="H20" s="25"/>
      <c r="I20" s="25"/>
      <c r="J20" s="25"/>
      <c r="K20" s="25">
        <f t="shared" si="11"/>
        <v>0</v>
      </c>
      <c r="L20" s="25">
        <f t="shared" si="12"/>
        <v>0</v>
      </c>
      <c r="M20" s="69"/>
      <c r="N20" s="25"/>
      <c r="O20" s="25"/>
      <c r="P20" s="25"/>
      <c r="Q20" s="25"/>
      <c r="R20" s="23">
        <f t="shared" si="13"/>
        <v>0</v>
      </c>
      <c r="S20" s="114">
        <f t="shared" si="10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49</v>
      </c>
      <c r="E21" s="40">
        <v>38695</v>
      </c>
      <c r="F21" s="7"/>
      <c r="G21" s="25"/>
      <c r="H21" s="25"/>
      <c r="I21" s="25"/>
      <c r="J21" s="25"/>
      <c r="K21" s="25">
        <f t="shared" si="11"/>
        <v>0</v>
      </c>
      <c r="L21" s="25">
        <f t="shared" si="12"/>
        <v>0</v>
      </c>
      <c r="M21" s="69"/>
      <c r="N21" s="25"/>
      <c r="O21" s="25"/>
      <c r="P21" s="25"/>
      <c r="Q21" s="25"/>
      <c r="R21" s="25">
        <f t="shared" si="13"/>
        <v>0</v>
      </c>
      <c r="S21" s="114">
        <f t="shared" si="10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49</v>
      </c>
      <c r="E22" s="40">
        <v>38702</v>
      </c>
      <c r="F22" s="7"/>
      <c r="G22" s="25"/>
      <c r="H22" s="25"/>
      <c r="I22" s="25"/>
      <c r="J22" s="25"/>
      <c r="K22" s="25">
        <f t="shared" si="11"/>
        <v>0</v>
      </c>
      <c r="L22" s="25">
        <f t="shared" si="12"/>
        <v>0</v>
      </c>
      <c r="M22" s="69"/>
      <c r="N22" s="25"/>
      <c r="O22" s="25"/>
      <c r="P22" s="25"/>
      <c r="Q22" s="25"/>
      <c r="R22" s="25">
        <f t="shared" si="13"/>
        <v>0</v>
      </c>
      <c r="S22" s="114">
        <f t="shared" si="10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49</v>
      </c>
      <c r="E23" s="40">
        <v>38709</v>
      </c>
      <c r="F23" s="7"/>
      <c r="G23" s="25"/>
      <c r="H23" s="25"/>
      <c r="I23" s="25"/>
      <c r="J23" s="25"/>
      <c r="K23" s="25">
        <f t="shared" si="11"/>
        <v>0</v>
      </c>
      <c r="L23" s="25">
        <f t="shared" si="12"/>
        <v>0</v>
      </c>
      <c r="M23" s="69"/>
      <c r="N23" s="25"/>
      <c r="O23" s="25"/>
      <c r="P23" s="25"/>
      <c r="Q23" s="25"/>
      <c r="R23" s="25">
        <f t="shared" si="13"/>
        <v>0</v>
      </c>
      <c r="S23" s="23">
        <f t="shared" si="10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49</v>
      </c>
      <c r="E24" s="40">
        <v>38717</v>
      </c>
      <c r="F24" s="7"/>
      <c r="G24" s="25"/>
      <c r="H24" s="25"/>
      <c r="I24" s="25"/>
      <c r="J24" s="25"/>
      <c r="K24" s="25">
        <f t="shared" si="11"/>
        <v>0</v>
      </c>
      <c r="L24" s="25">
        <f t="shared" si="12"/>
        <v>0</v>
      </c>
      <c r="M24" s="69"/>
      <c r="N24" s="25"/>
      <c r="O24" s="25"/>
      <c r="P24" s="25"/>
      <c r="Q24" s="25"/>
      <c r="R24" s="25">
        <f t="shared" si="13"/>
        <v>0</v>
      </c>
      <c r="S24" s="23">
        <f t="shared" si="10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49</v>
      </c>
      <c r="E25" s="40">
        <v>38724</v>
      </c>
      <c r="F25" s="7"/>
      <c r="G25" s="71"/>
      <c r="H25" s="71"/>
      <c r="I25" s="71"/>
      <c r="J25" s="71"/>
      <c r="K25" s="25">
        <f t="shared" si="11"/>
        <v>0</v>
      </c>
      <c r="L25" s="25">
        <f t="shared" si="12"/>
        <v>0</v>
      </c>
      <c r="M25" s="69"/>
      <c r="N25" s="71"/>
      <c r="O25" s="71"/>
      <c r="P25" s="71"/>
      <c r="Q25" s="71"/>
      <c r="R25" s="71">
        <f t="shared" si="13"/>
        <v>0</v>
      </c>
      <c r="S25" s="23">
        <f t="shared" si="10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49</v>
      </c>
      <c r="E26" s="58">
        <v>38731</v>
      </c>
      <c r="F26" s="59"/>
      <c r="G26" s="71"/>
      <c r="H26" s="71"/>
      <c r="I26" s="71"/>
      <c r="J26" s="71"/>
      <c r="K26" s="25">
        <f t="shared" si="11"/>
        <v>0</v>
      </c>
      <c r="L26" s="25">
        <f t="shared" si="12"/>
        <v>0</v>
      </c>
      <c r="M26" s="69"/>
      <c r="N26" s="71"/>
      <c r="O26" s="71"/>
      <c r="P26" s="71"/>
      <c r="Q26" s="71"/>
      <c r="R26" s="71">
        <f t="shared" si="13"/>
        <v>0</v>
      </c>
      <c r="S26" s="71">
        <f t="shared" ref="S26:S31" si="14">O26+Q26</f>
        <v>0</v>
      </c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49</v>
      </c>
      <c r="E27" s="40">
        <v>38738</v>
      </c>
      <c r="F27" s="7"/>
      <c r="G27" s="71"/>
      <c r="H27" s="71"/>
      <c r="I27" s="71"/>
      <c r="J27" s="71"/>
      <c r="K27" s="25">
        <f t="shared" si="11"/>
        <v>0</v>
      </c>
      <c r="L27" s="25">
        <f t="shared" si="12"/>
        <v>0</v>
      </c>
      <c r="M27" s="69"/>
      <c r="N27" s="71"/>
      <c r="O27" s="71"/>
      <c r="P27" s="71"/>
      <c r="Q27" s="71"/>
      <c r="R27" s="71">
        <f t="shared" si="13"/>
        <v>0</v>
      </c>
      <c r="S27" s="71">
        <f t="shared" si="14"/>
        <v>0</v>
      </c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49</v>
      </c>
      <c r="E28" s="40">
        <v>38745</v>
      </c>
      <c r="F28" s="7"/>
      <c r="G28" s="71"/>
      <c r="H28" s="71"/>
      <c r="I28" s="71"/>
      <c r="J28" s="71"/>
      <c r="K28" s="25">
        <f t="shared" si="11"/>
        <v>0</v>
      </c>
      <c r="L28" s="25">
        <f t="shared" si="12"/>
        <v>0</v>
      </c>
      <c r="M28" s="16"/>
      <c r="N28" s="71"/>
      <c r="O28" s="71"/>
      <c r="P28" s="71"/>
      <c r="Q28" s="71"/>
      <c r="R28" s="71">
        <f t="shared" si="13"/>
        <v>0</v>
      </c>
      <c r="S28" s="71">
        <f t="shared" si="14"/>
        <v>0</v>
      </c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49</v>
      </c>
      <c r="E29" s="40">
        <v>38752</v>
      </c>
      <c r="F29" s="7"/>
      <c r="G29" s="71"/>
      <c r="H29" s="71"/>
      <c r="I29" s="71"/>
      <c r="J29" s="71"/>
      <c r="K29" s="25">
        <f t="shared" si="11"/>
        <v>0</v>
      </c>
      <c r="L29" s="25">
        <f t="shared" si="12"/>
        <v>0</v>
      </c>
      <c r="M29" s="16"/>
      <c r="N29" s="71"/>
      <c r="O29" s="71"/>
      <c r="P29" s="71"/>
      <c r="Q29" s="71"/>
      <c r="R29" s="71">
        <f t="shared" si="13"/>
        <v>0</v>
      </c>
      <c r="S29" s="71">
        <f t="shared" si="14"/>
        <v>0</v>
      </c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49</v>
      </c>
      <c r="E30" s="40">
        <v>38759</v>
      </c>
      <c r="F30" s="7"/>
      <c r="G30" s="71"/>
      <c r="H30" s="71"/>
      <c r="I30" s="71"/>
      <c r="J30" s="71"/>
      <c r="K30" s="25">
        <f t="shared" si="11"/>
        <v>0</v>
      </c>
      <c r="L30" s="25">
        <f t="shared" si="12"/>
        <v>0</v>
      </c>
      <c r="M30" s="16"/>
      <c r="N30" s="71"/>
      <c r="O30" s="71"/>
      <c r="P30" s="71"/>
      <c r="Q30" s="71"/>
      <c r="R30" s="71">
        <f t="shared" si="13"/>
        <v>0</v>
      </c>
      <c r="S30" s="71">
        <f t="shared" si="14"/>
        <v>0</v>
      </c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49</v>
      </c>
      <c r="E31" s="40">
        <v>38766</v>
      </c>
      <c r="F31" s="7"/>
      <c r="G31" s="71"/>
      <c r="H31" s="71"/>
      <c r="I31" s="71"/>
      <c r="J31" s="71"/>
      <c r="K31" s="25">
        <f t="shared" si="11"/>
        <v>0</v>
      </c>
      <c r="L31" s="25">
        <f t="shared" si="12"/>
        <v>0</v>
      </c>
      <c r="M31" s="16"/>
      <c r="N31" s="71"/>
      <c r="O31" s="71"/>
      <c r="P31" s="71"/>
      <c r="Q31" s="71"/>
      <c r="R31" s="71">
        <f t="shared" si="13"/>
        <v>0</v>
      </c>
      <c r="S31" s="71">
        <f t="shared" si="14"/>
        <v>0</v>
      </c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49</v>
      </c>
      <c r="E32" s="40">
        <v>38773</v>
      </c>
      <c r="F32" s="7"/>
      <c r="G32" s="71"/>
      <c r="H32" s="71"/>
      <c r="I32" s="71"/>
      <c r="J32" s="71"/>
      <c r="K32" s="25">
        <f t="shared" si="11"/>
        <v>0</v>
      </c>
      <c r="L32" s="25">
        <f t="shared" si="12"/>
        <v>0</v>
      </c>
      <c r="M32" s="16"/>
      <c r="N32" s="71"/>
      <c r="O32" s="71"/>
      <c r="P32" s="71"/>
      <c r="Q32" s="71"/>
      <c r="R32" s="71">
        <f t="shared" si="13"/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49</v>
      </c>
      <c r="E33" s="40">
        <v>38780</v>
      </c>
      <c r="F33" s="7"/>
      <c r="G33" s="71"/>
      <c r="H33" s="71"/>
      <c r="I33" s="71"/>
      <c r="J33" s="71"/>
      <c r="K33" s="25">
        <f t="shared" si="11"/>
        <v>0</v>
      </c>
      <c r="L33" s="25">
        <f t="shared" si="12"/>
        <v>0</v>
      </c>
      <c r="M33" s="16"/>
      <c r="N33" s="71"/>
      <c r="O33" s="71"/>
      <c r="P33" s="71"/>
      <c r="Q33" s="71"/>
      <c r="R33" s="71">
        <f t="shared" ref="R33:R34" si="15">N33+P33</f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49</v>
      </c>
      <c r="E34" s="40">
        <v>38787</v>
      </c>
      <c r="F34" s="7"/>
      <c r="G34" s="71"/>
      <c r="H34" s="71"/>
      <c r="I34" s="71"/>
      <c r="J34" s="71"/>
      <c r="K34" s="25">
        <f t="shared" si="11"/>
        <v>0</v>
      </c>
      <c r="L34" s="25">
        <f t="shared" si="12"/>
        <v>0</v>
      </c>
      <c r="M34" s="16"/>
      <c r="N34" s="71"/>
      <c r="O34" s="71"/>
      <c r="P34" s="71"/>
      <c r="Q34" s="71"/>
      <c r="R34" s="71">
        <f t="shared" si="15"/>
        <v>0</v>
      </c>
      <c r="S34" s="71">
        <v>0</v>
      </c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49</v>
      </c>
      <c r="E35" s="40">
        <v>38794</v>
      </c>
      <c r="F35" s="7"/>
      <c r="G35" s="71"/>
      <c r="H35" s="71"/>
      <c r="I35" s="71"/>
      <c r="J35" s="71"/>
      <c r="K35" s="25">
        <f t="shared" si="11"/>
        <v>0</v>
      </c>
      <c r="L35" s="25">
        <f t="shared" si="12"/>
        <v>0</v>
      </c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89" t="s">
        <v>99</v>
      </c>
      <c r="B36" s="89"/>
      <c r="C36" s="89"/>
      <c r="D36" s="89"/>
      <c r="E36" s="89"/>
      <c r="F36" s="89"/>
      <c r="G36" s="25">
        <f t="shared" ref="G36:L36" si="16">SUM(G15:G35)</f>
        <v>0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3">
        <f t="shared" si="16"/>
        <v>0</v>
      </c>
      <c r="L36" s="23">
        <f t="shared" si="16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95" customFormat="1" x14ac:dyDescent="0.25">
      <c r="A37" s="90" t="s">
        <v>89</v>
      </c>
      <c r="B37" s="90"/>
      <c r="C37" s="90"/>
      <c r="D37" s="90"/>
      <c r="E37" s="90"/>
      <c r="F37" s="90"/>
      <c r="G37" s="91">
        <f t="shared" ref="G37:L37" si="17">G13+G36</f>
        <v>0</v>
      </c>
      <c r="H37" s="91">
        <f t="shared" si="17"/>
        <v>0</v>
      </c>
      <c r="I37" s="91">
        <f t="shared" si="17"/>
        <v>0</v>
      </c>
      <c r="J37" s="91">
        <f t="shared" si="17"/>
        <v>0</v>
      </c>
      <c r="K37" s="91">
        <f t="shared" si="17"/>
        <v>0</v>
      </c>
      <c r="L37" s="91">
        <f t="shared" si="17"/>
        <v>0</v>
      </c>
      <c r="M37" s="92"/>
      <c r="N37" s="91">
        <f>SUM(N6:N36)</f>
        <v>0</v>
      </c>
      <c r="O37" s="91">
        <f t="shared" ref="O37:S37" si="18">SUM(O6:O36)</f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3"/>
      <c r="U37" s="91">
        <f>SUM(U5:U36)</f>
        <v>0</v>
      </c>
      <c r="V37" s="91">
        <f>SUM(V5:V36)</f>
        <v>0</v>
      </c>
      <c r="W37" s="94"/>
    </row>
    <row r="38" spans="1:23" x14ac:dyDescent="0.25">
      <c r="A38" s="89"/>
      <c r="B38" s="89"/>
      <c r="C38" s="89"/>
      <c r="D38" s="89"/>
      <c r="E38" s="89"/>
      <c r="F38" s="89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467</v>
      </c>
      <c r="H39" s="25">
        <v>89</v>
      </c>
      <c r="I39" s="25">
        <v>4874</v>
      </c>
      <c r="J39" s="25">
        <v>1073</v>
      </c>
      <c r="K39" s="25">
        <v>5341</v>
      </c>
      <c r="L39" s="25">
        <v>1162</v>
      </c>
      <c r="M39" s="16"/>
      <c r="N39" s="25">
        <v>278</v>
      </c>
      <c r="O39" s="25">
        <v>270</v>
      </c>
      <c r="P39" s="25">
        <v>3059</v>
      </c>
      <c r="Q39" s="25">
        <v>2770</v>
      </c>
      <c r="R39" s="25">
        <v>3337</v>
      </c>
      <c r="S39" s="25">
        <v>3040</v>
      </c>
      <c r="T39" s="17"/>
      <c r="U39" s="25">
        <v>3272</v>
      </c>
      <c r="V39" s="25">
        <v>3235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44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93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97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46</v>
      </c>
      <c r="B44" s="44"/>
      <c r="C44" s="44"/>
      <c r="D44" s="44"/>
      <c r="E44" s="44"/>
    </row>
    <row r="45" spans="1:23" x14ac:dyDescent="0.25">
      <c r="A45" s="37" t="s">
        <v>53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3552" topLeftCell="AP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21"/>
      <c r="AY3" s="12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21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6">
        <v>343</v>
      </c>
      <c r="AZ15" s="126">
        <v>69</v>
      </c>
      <c r="BA15" s="126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4" t="s">
        <v>86</v>
      </c>
      <c r="AZ17" s="134"/>
      <c r="BA17" s="134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4" t="s">
        <v>83</v>
      </c>
      <c r="AZ18" s="134"/>
      <c r="BA18" s="134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4" t="s">
        <v>84</v>
      </c>
      <c r="AZ19" s="134"/>
      <c r="BA19" s="134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4">
        <v>1018</v>
      </c>
      <c r="AV20" s="124">
        <v>185</v>
      </c>
      <c r="AW20" s="124">
        <v>33</v>
      </c>
      <c r="AX20" s="125"/>
      <c r="AY20" s="135" t="s">
        <v>85</v>
      </c>
      <c r="AZ20" s="135"/>
      <c r="BA20" s="135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AO1" activePane="topRight"/>
      <selection pane="topRight" activeCell="BA19" sqref="BA19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6">
        <v>2015</v>
      </c>
      <c r="AZ2" s="136"/>
      <c r="BA2" s="136"/>
    </row>
    <row r="3" spans="1:53" x14ac:dyDescent="0.25">
      <c r="A3" s="96" t="s">
        <v>35</v>
      </c>
      <c r="B3" s="115"/>
      <c r="C3" s="97" t="s">
        <v>36</v>
      </c>
      <c r="D3" s="97"/>
      <c r="E3" s="97"/>
      <c r="F3" s="115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5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6">
        <v>40410</v>
      </c>
      <c r="D4" s="117" t="s">
        <v>43</v>
      </c>
      <c r="E4" s="116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79">
        <v>96</v>
      </c>
      <c r="T4" s="79">
        <v>0</v>
      </c>
      <c r="U4" s="79">
        <v>420</v>
      </c>
      <c r="W4" s="7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43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8"/>
      <c r="AZ4" s="128"/>
      <c r="BA4" s="128"/>
    </row>
    <row r="5" spans="1:53" x14ac:dyDescent="0.25">
      <c r="A5" s="43">
        <f t="shared" ref="A5:A17" si="0">A4+1</f>
        <v>35</v>
      </c>
      <c r="C5" s="116">
        <f t="shared" ref="C5:C17" si="1">C4+7</f>
        <v>40417</v>
      </c>
      <c r="D5" s="117" t="s">
        <v>43</v>
      </c>
      <c r="E5" s="116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79">
        <v>135</v>
      </c>
      <c r="T5" s="79">
        <v>0</v>
      </c>
      <c r="U5" s="79">
        <v>953</v>
      </c>
      <c r="W5" s="7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7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6">
        <f t="shared" si="1"/>
        <v>40424</v>
      </c>
      <c r="D6" s="117" t="s">
        <v>43</v>
      </c>
      <c r="E6" s="116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7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6">
        <f t="shared" si="1"/>
        <v>40431</v>
      </c>
      <c r="D7" s="117" t="s">
        <v>43</v>
      </c>
      <c r="E7" s="116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6">
        <f t="shared" si="1"/>
        <v>40438</v>
      </c>
      <c r="D8" s="117" t="s">
        <v>43</v>
      </c>
      <c r="E8" s="116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6">
        <f t="shared" si="1"/>
        <v>40445</v>
      </c>
      <c r="D9" s="117" t="s">
        <v>43</v>
      </c>
      <c r="E9" s="116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6">
        <f t="shared" si="1"/>
        <v>40452</v>
      </c>
      <c r="D10" s="117" t="s">
        <v>43</v>
      </c>
      <c r="E10" s="116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8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6">
        <f t="shared" si="1"/>
        <v>40459</v>
      </c>
      <c r="D11" s="117" t="s">
        <v>43</v>
      </c>
      <c r="E11" s="116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8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6">
        <f t="shared" si="1"/>
        <v>40466</v>
      </c>
      <c r="D12" s="117" t="s">
        <v>43</v>
      </c>
      <c r="E12" s="116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8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6">
        <f t="shared" si="1"/>
        <v>40473</v>
      </c>
      <c r="D13" s="117" t="s">
        <v>43</v>
      </c>
      <c r="E13" s="116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9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6">
        <f t="shared" si="1"/>
        <v>40480</v>
      </c>
      <c r="D14" s="117" t="s">
        <v>43</v>
      </c>
      <c r="E14" s="116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6">
        <f t="shared" si="1"/>
        <v>40487</v>
      </c>
      <c r="D15" s="117" t="s">
        <v>43</v>
      </c>
      <c r="E15" s="116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6">
        <f t="shared" si="1"/>
        <v>40494</v>
      </c>
      <c r="D16" s="117" t="s">
        <v>43</v>
      </c>
      <c r="E16" s="116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21">
        <f>28+AM15</f>
        <v>2603</v>
      </c>
      <c r="AN16" s="121">
        <v>589</v>
      </c>
      <c r="AO16" s="121">
        <v>3616</v>
      </c>
      <c r="AP16" s="22"/>
      <c r="AQ16" s="38">
        <v>704</v>
      </c>
      <c r="AR16" s="43">
        <f>56+AR15</f>
        <v>450</v>
      </c>
      <c r="AS16" s="43">
        <v>1752</v>
      </c>
      <c r="AU16" s="102">
        <v>1071</v>
      </c>
      <c r="AV16" s="102">
        <v>1096</v>
      </c>
      <c r="AW16" s="102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6">
        <f t="shared" si="1"/>
        <v>40501</v>
      </c>
      <c r="D17" s="117" t="s">
        <v>43</v>
      </c>
      <c r="E17" s="116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102">
        <v>875</v>
      </c>
      <c r="AZ18" s="102">
        <v>494</v>
      </c>
      <c r="BA18" s="102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21">
        <v>571</v>
      </c>
      <c r="AS20" s="121">
        <v>2145</v>
      </c>
    </row>
    <row r="21" spans="1:53" x14ac:dyDescent="0.25">
      <c r="AQ21" s="38">
        <v>826</v>
      </c>
      <c r="AR21" s="121"/>
      <c r="AS21" s="121"/>
    </row>
    <row r="22" spans="1:53" x14ac:dyDescent="0.25">
      <c r="AQ22" s="121">
        <v>833</v>
      </c>
      <c r="AR22" s="121"/>
      <c r="AS22" s="121"/>
    </row>
    <row r="23" spans="1:53" x14ac:dyDescent="0.25">
      <c r="AQ23" s="121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20"/>
      <c r="AQ3" s="83"/>
      <c r="AR3" s="83">
        <v>2013</v>
      </c>
      <c r="AS3" s="83"/>
      <c r="AT3" s="120"/>
      <c r="AU3" s="83"/>
      <c r="AV3" s="32">
        <v>2014</v>
      </c>
      <c r="AW3" s="32"/>
      <c r="AX3" s="129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02">
        <v>2859</v>
      </c>
      <c r="AF12" s="14">
        <v>58</v>
      </c>
      <c r="AG12" s="14">
        <v>9</v>
      </c>
      <c r="AI12" s="102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102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102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30" t="s">
        <v>63</v>
      </c>
      <c r="AO13" s="130" t="s">
        <v>63</v>
      </c>
      <c r="AP13" s="14"/>
      <c r="AQ13" s="79" t="s">
        <v>66</v>
      </c>
      <c r="AR13" s="130" t="s">
        <v>63</v>
      </c>
      <c r="AS13" s="130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3" t="s">
        <v>102</v>
      </c>
      <c r="AV21" s="38">
        <v>3267</v>
      </c>
      <c r="AW21" s="3">
        <v>1653</v>
      </c>
      <c r="AX21" s="3"/>
      <c r="AY21" s="103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31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7"/>
      <c r="AY23" s="14"/>
      <c r="AZ23" s="102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31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102">
        <v>2550</v>
      </c>
      <c r="AX33" s="25"/>
      <c r="AY33" s="23">
        <f>3353+1988</f>
        <v>5341</v>
      </c>
      <c r="AZ33" s="14"/>
      <c r="BA33" s="102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2016-08-29T19:37:00Z</dcterms:modified>
</cp:coreProperties>
</file>