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1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T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C7" i="8"/>
  <c r="C8" i="8" s="1"/>
  <c r="C9" i="8" s="1"/>
  <c r="C10" i="8" s="1"/>
  <c r="C11" i="8" s="1"/>
  <c r="C12" i="8" s="1"/>
  <c r="C13" i="8" s="1"/>
  <c r="C14" i="8" s="1"/>
  <c r="C15" i="8" s="1"/>
  <c r="AF6" i="8"/>
  <c r="AB6" i="8"/>
  <c r="AA6" i="8"/>
  <c r="U6" i="8"/>
  <c r="T6" i="8"/>
  <c r="N6" i="8"/>
  <c r="M6" i="8"/>
  <c r="E6" i="8"/>
  <c r="E7" i="8" s="1"/>
  <c r="E8" i="8" s="1"/>
  <c r="E9" i="8" s="1"/>
  <c r="E10" i="8" s="1"/>
  <c r="E11" i="8" s="1"/>
  <c r="E12" i="8" s="1"/>
  <c r="E13" i="8" s="1"/>
  <c r="E14" i="8" s="1"/>
  <c r="E15" i="8" s="1"/>
  <c r="C6" i="8"/>
  <c r="AF5" i="8"/>
  <c r="AF17" i="8" s="1"/>
  <c r="AB5" i="8"/>
  <c r="AB17" i="8" s="1"/>
  <c r="AA5" i="8"/>
  <c r="AA17" i="8" s="1"/>
  <c r="U5" i="8"/>
  <c r="U17" i="8" s="1"/>
  <c r="T5" i="8"/>
  <c r="T17" i="8" s="1"/>
  <c r="N5" i="8"/>
  <c r="N17" i="8" s="1"/>
  <c r="M5" i="8"/>
  <c r="M17" i="8" s="1"/>
  <c r="E5" i="8"/>
  <c r="AA12" i="3" l="1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T21" i="3" l="1"/>
  <c r="U21" i="3"/>
  <c r="AA21" i="3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R9" i="4" l="1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21" i="3" l="1"/>
  <c r="R21" i="3"/>
  <c r="Q21" i="3"/>
  <c r="P21" i="3"/>
  <c r="S36" i="4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<sst xmlns="http://schemas.openxmlformats.org/spreadsheetml/2006/main" count="519" uniqueCount="116">
  <si>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</si>
  <si>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</si>
  <si>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</si>
  <si>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</si>
  <si>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</si>
  <si>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</si>
  <si>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</si>
  <si>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</si>
  <si>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</si>
  <si>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</si>
  <si>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</si>
  <si>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</si>
  <si>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</si>
  <si>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</si>
  <si>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</si>
  <si>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</si>
  <si>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</si>
  <si>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</si>
  <si>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</si>
  <si>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</si>
  <si>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</si>
  <si>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</si>
  <si>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</si>
  <si>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</si>
  <si>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</si>
  <si>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</si>
  <si>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</si>
  <si>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</si>
  <si>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</si>
  <si>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</si>
  <si>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</si>
  <si>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</si>
  <si>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</si>
  <si>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</si>
  <si>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</si>
  <si>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</si>
  <si>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</si>
  <si>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</si>
  <si>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</si>
  <si>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</si>
  <si>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</si>
  <si>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</si>
  <si>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</si>
  <si>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</si>
  <si>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</si>
  <si>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</si>
  <si>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</si>
  <si>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</si>
  <si>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</si>
  <si>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</si>
  <si>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</si>
  <si>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</si>
  <si>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</si>
  <si>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</si>
  <si>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</si>
  <si>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</si>
  <si>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</si>
  <si>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</si>
  <si>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</si>
  <si>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</si>
  <si>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</si>
  <si>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</si>
  <si>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</si>
  <si>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</si>
  <si>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</si>
  <si>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</si>
  <si>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</si>
  <si>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</si>
  <si>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</si>
  <si>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</si>
  <si>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</si>
  <si>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</si>
  <si>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</si>
  <si>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</si>
  <si>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</si>
  <si>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</si>
  <si>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</si>
  <si>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</si>
  <si>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</si>
  <si>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</si>
  <si>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</si>
  <si>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</si>
  <si>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</si>
  <si>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</si>
  <si>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</si>
  <si>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</si>
  <si>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</si>
  <si>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</si>
  <si>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</si>
  <si>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</si>
  <si>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</si>
  <si>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</si>
  <si>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</si>
  <si>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</si>
  <si>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</si>
  <si>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r>
      <t xml:space="preserve">2015 Season to date: </t>
    </r>
    <r>
      <rPr>
        <b/>
        <vertAlign val="superscript"/>
        <sz val="10"/>
        <rFont val="Arial"/>
        <family val="2"/>
      </rPr>
      <t>4,5</t>
    </r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</si>
  <si>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</si>
  <si>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</si>
  <si>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</si>
  <si>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</si>
  <si>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</si>
  <si>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</si>
  <si>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</si>
  <si>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</si>
  <si>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</si>
  <si>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</si>
  <si>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</si>
  <si>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</si>
  <si>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</si>
  <si>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t>5/  In 2017, Chinook processed prior to Julian week 41 are considered spring Chinook, those after Julian week 41 are considered fall Chinook.</t>
  </si>
  <si>
    <t>2/  Provisionally, a minimum adult size of 55 cm Fork Length (FL) for spring and fall Chinook and coho salmon is used.  Steelhead &lt;42 cm FL are considered half-pounders.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</si>
  <si>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</si>
  <si>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</si>
  <si>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</si>
  <si>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</si>
  <si>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unfinished - disregard the yellow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</si>
</sst>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3" fontId="2" fillId="5" borderId="0" xfId="0" applyNumberFormat="1" applyFont="1" applyFill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2" fillId="0" borderId="0" xfId="1" applyFont="1" applyBorder="1" applyAlignment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3" fontId="2" fillId="5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zoomScaleNormal="100" workbookViewId="0">
      <selection activeCell="I28" sqref="I28"/>
    </sheetView>
  </sheetViews>
  <sheetFormatPr defaultRowHeight="13.2" x14ac:dyDescent="0.25"/>
  <cols>
    <col min="1" max="1" width="6" style="148" customWidth="1"/>
    <col min="2" max="2" width="2.109375" style="168" customWidth="1"/>
    <col min="3" max="3" width="6.88671875" style="168" customWidth="1"/>
    <col min="4" max="4" width="2.5546875" style="168" customWidth="1"/>
    <col min="5" max="5" width="7" style="168" customWidth="1"/>
    <col min="6" max="6" width="2.5546875" style="168" customWidth="1"/>
    <col min="7" max="7" width="5.88671875" style="168" customWidth="1"/>
    <col min="8" max="8" width="2.5546875" style="168" customWidth="1"/>
    <col min="9" max="9" width="6.6640625" style="168" customWidth="1"/>
    <col min="10" max="10" width="6" style="168" customWidth="1"/>
    <col min="11" max="11" width="6.6640625" style="168" customWidth="1"/>
    <col min="12" max="12" width="5.5546875" style="168" customWidth="1"/>
    <col min="13" max="13" width="6.6640625" style="168" customWidth="1"/>
    <col min="14" max="14" width="5.5546875" style="168" customWidth="1"/>
    <col min="15" max="15" width="2.5546875" style="168" customWidth="1"/>
    <col min="16" max="16" width="6.6640625" style="168" customWidth="1"/>
    <col min="17" max="17" width="5.6640625" style="168" customWidth="1"/>
    <col min="18" max="18" width="6.6640625" style="168" customWidth="1"/>
    <col min="19" max="19" width="6" style="168" customWidth="1"/>
    <col min="20" max="20" width="6.6640625" style="168" customWidth="1"/>
    <col min="21" max="21" width="6.109375" style="168" customWidth="1"/>
    <col min="22" max="22" width="2.6640625" style="168" customWidth="1"/>
    <col min="23" max="23" width="6.6640625" style="168" customWidth="1"/>
    <col min="24" max="24" width="5.6640625" style="168" customWidth="1"/>
    <col min="25" max="25" width="6.6640625" style="168" customWidth="1"/>
    <col min="26" max="26" width="5.5546875" style="168" customWidth="1"/>
    <col min="27" max="27" width="6.6640625" style="168" customWidth="1"/>
    <col min="28" max="28" width="5.5546875" style="168" customWidth="1"/>
    <col min="29" max="29" width="2.33203125" style="168" customWidth="1"/>
    <col min="30" max="30" width="6.5546875" style="168" customWidth="1"/>
    <col min="31" max="31" width="8.109375" style="168" customWidth="1"/>
    <col min="32" max="32" width="7.44140625" style="168" customWidth="1"/>
    <col min="33" max="16384" width="8.88671875" style="168"/>
  </cols>
  <sheetData>
    <row r="1" spans="1:32" s="148" customFormat="1" ht="15.6" x14ac:dyDescent="0.25">
      <c r="A1" s="148" t="s">
        <v>112</v>
      </c>
    </row>
    <row r="2" spans="1:32" s="148" customFormat="1" x14ac:dyDescent="0.25">
      <c r="A2" s="148" t="s">
        <v>63</v>
      </c>
      <c r="I2" s="149" t="s">
        <v>23</v>
      </c>
      <c r="J2" s="149"/>
      <c r="K2" s="149"/>
      <c r="L2" s="149"/>
      <c r="M2" s="149"/>
      <c r="N2" s="149"/>
      <c r="O2" s="150"/>
      <c r="P2" s="149" t="s">
        <v>24</v>
      </c>
      <c r="Q2" s="149"/>
      <c r="R2" s="149"/>
      <c r="S2" s="149"/>
      <c r="T2" s="149"/>
      <c r="U2" s="149"/>
      <c r="V2" s="151"/>
      <c r="W2" s="149" t="s">
        <v>25</v>
      </c>
      <c r="X2" s="149"/>
      <c r="Y2" s="149"/>
      <c r="Z2" s="149"/>
      <c r="AA2" s="149"/>
      <c r="AB2" s="149"/>
      <c r="AC2" s="151"/>
      <c r="AD2" s="152" t="s">
        <v>32</v>
      </c>
      <c r="AE2" s="152"/>
      <c r="AF2" s="152"/>
    </row>
    <row r="3" spans="1:32" s="148" customFormat="1" ht="15.6" x14ac:dyDescent="0.25">
      <c r="A3" s="148" t="s">
        <v>26</v>
      </c>
      <c r="G3" s="153" t="s">
        <v>27</v>
      </c>
      <c r="I3" s="154" t="s">
        <v>28</v>
      </c>
      <c r="J3" s="154"/>
      <c r="K3" s="154" t="s">
        <v>29</v>
      </c>
      <c r="L3" s="154"/>
      <c r="M3" s="154" t="s">
        <v>30</v>
      </c>
      <c r="N3" s="154"/>
      <c r="O3" s="151"/>
      <c r="P3" s="154" t="s">
        <v>28</v>
      </c>
      <c r="Q3" s="154"/>
      <c r="R3" s="154" t="s">
        <v>29</v>
      </c>
      <c r="S3" s="154"/>
      <c r="T3" s="154" t="s">
        <v>30</v>
      </c>
      <c r="U3" s="154"/>
      <c r="V3" s="151"/>
      <c r="W3" s="154" t="s">
        <v>31</v>
      </c>
      <c r="X3" s="154"/>
      <c r="Y3" s="154" t="s">
        <v>29</v>
      </c>
      <c r="Z3" s="154"/>
      <c r="AA3" s="154" t="s">
        <v>30</v>
      </c>
      <c r="AB3" s="154"/>
      <c r="AC3" s="151"/>
      <c r="AD3" s="155"/>
      <c r="AE3" s="155"/>
      <c r="AF3" s="155"/>
    </row>
    <row r="4" spans="1:32" s="148" customFormat="1" ht="15.6" x14ac:dyDescent="0.25">
      <c r="A4" s="156" t="s">
        <v>33</v>
      </c>
      <c r="B4" s="156"/>
      <c r="C4" s="149" t="s">
        <v>34</v>
      </c>
      <c r="D4" s="149"/>
      <c r="E4" s="149"/>
      <c r="F4" s="156"/>
      <c r="G4" s="157" t="s">
        <v>35</v>
      </c>
      <c r="H4" s="157"/>
      <c r="I4" s="157" t="s">
        <v>36</v>
      </c>
      <c r="J4" s="157" t="s">
        <v>37</v>
      </c>
      <c r="K4" s="157" t="s">
        <v>36</v>
      </c>
      <c r="L4" s="157" t="s">
        <v>37</v>
      </c>
      <c r="M4" s="157" t="s">
        <v>36</v>
      </c>
      <c r="N4" s="157" t="s">
        <v>37</v>
      </c>
      <c r="O4" s="158"/>
      <c r="P4" s="157" t="s">
        <v>36</v>
      </c>
      <c r="Q4" s="157" t="s">
        <v>38</v>
      </c>
      <c r="R4" s="157" t="s">
        <v>36</v>
      </c>
      <c r="S4" s="157" t="s">
        <v>38</v>
      </c>
      <c r="T4" s="157" t="s">
        <v>36</v>
      </c>
      <c r="U4" s="157" t="s">
        <v>38</v>
      </c>
      <c r="V4" s="158"/>
      <c r="W4" s="157" t="s">
        <v>36</v>
      </c>
      <c r="X4" s="157" t="s">
        <v>37</v>
      </c>
      <c r="Y4" s="157" t="s">
        <v>36</v>
      </c>
      <c r="Z4" s="157" t="s">
        <v>37</v>
      </c>
      <c r="AA4" s="157" t="s">
        <v>36</v>
      </c>
      <c r="AB4" s="157" t="s">
        <v>37</v>
      </c>
      <c r="AC4" s="158"/>
      <c r="AD4" s="157" t="s">
        <v>39</v>
      </c>
      <c r="AE4" s="159" t="s">
        <v>40</v>
      </c>
      <c r="AF4" s="160" t="s">
        <v>36</v>
      </c>
    </row>
    <row r="5" spans="1:32" s="148" customFormat="1" x14ac:dyDescent="0.25">
      <c r="A5" s="153">
        <v>30</v>
      </c>
      <c r="B5" s="161"/>
      <c r="C5" s="162">
        <v>42939</v>
      </c>
      <c r="D5" s="163" t="s">
        <v>41</v>
      </c>
      <c r="E5" s="162">
        <f>C5+6</f>
        <v>42945</v>
      </c>
      <c r="F5" s="161"/>
      <c r="G5" s="164">
        <v>4</v>
      </c>
      <c r="H5" s="164"/>
      <c r="I5" s="164">
        <v>1</v>
      </c>
      <c r="J5" s="164">
        <v>0</v>
      </c>
      <c r="K5" s="164">
        <v>8</v>
      </c>
      <c r="L5" s="164">
        <v>1</v>
      </c>
      <c r="M5" s="164">
        <f t="shared" ref="M5:N15" si="0">K5+I5</f>
        <v>9</v>
      </c>
      <c r="N5" s="164">
        <f t="shared" si="0"/>
        <v>1</v>
      </c>
      <c r="O5" s="165"/>
      <c r="P5" s="164">
        <v>0</v>
      </c>
      <c r="Q5" s="164">
        <v>0</v>
      </c>
      <c r="R5" s="164">
        <v>0</v>
      </c>
      <c r="S5" s="164">
        <v>0</v>
      </c>
      <c r="T5" s="164">
        <f t="shared" ref="T5:U15" si="1">P5+R5</f>
        <v>0</v>
      </c>
      <c r="U5" s="164">
        <f t="shared" si="1"/>
        <v>0</v>
      </c>
      <c r="V5" s="165"/>
      <c r="W5" s="164">
        <v>0</v>
      </c>
      <c r="X5" s="164">
        <v>0</v>
      </c>
      <c r="Y5" s="164">
        <v>6</v>
      </c>
      <c r="Z5" s="164">
        <v>3</v>
      </c>
      <c r="AA5" s="164">
        <f t="shared" ref="AA5:AB15" si="2">Y5+W5</f>
        <v>6</v>
      </c>
      <c r="AB5" s="164">
        <f t="shared" si="2"/>
        <v>3</v>
      </c>
      <c r="AC5" s="165"/>
      <c r="AD5" s="164">
        <v>1</v>
      </c>
      <c r="AE5" s="166">
        <v>1</v>
      </c>
      <c r="AF5" s="166">
        <f t="shared" ref="AF5:AF9" si="3">SUM(AD5:AE5)</f>
        <v>2</v>
      </c>
    </row>
    <row r="6" spans="1:32" x14ac:dyDescent="0.25">
      <c r="A6" s="153">
        <v>31</v>
      </c>
      <c r="B6" s="167"/>
      <c r="C6" s="162">
        <f t="shared" ref="C6:C11" si="4">C5+7</f>
        <v>42946</v>
      </c>
      <c r="D6" s="163" t="s">
        <v>41</v>
      </c>
      <c r="E6" s="162">
        <f t="shared" ref="E6:E11" si="5">E5+7</f>
        <v>42952</v>
      </c>
      <c r="F6" s="167"/>
      <c r="G6" s="164">
        <v>5</v>
      </c>
      <c r="H6" s="164"/>
      <c r="I6" s="164">
        <v>7</v>
      </c>
      <c r="J6" s="164">
        <v>3</v>
      </c>
      <c r="K6" s="164">
        <v>27</v>
      </c>
      <c r="L6" s="164">
        <v>4</v>
      </c>
      <c r="M6" s="164">
        <f t="shared" si="0"/>
        <v>34</v>
      </c>
      <c r="N6" s="164">
        <f t="shared" si="0"/>
        <v>7</v>
      </c>
      <c r="O6" s="165"/>
      <c r="P6" s="164">
        <v>0</v>
      </c>
      <c r="Q6" s="164">
        <v>0</v>
      </c>
      <c r="R6" s="164">
        <v>0</v>
      </c>
      <c r="S6" s="164">
        <v>0</v>
      </c>
      <c r="T6" s="164">
        <f t="shared" si="1"/>
        <v>0</v>
      </c>
      <c r="U6" s="164">
        <f t="shared" si="1"/>
        <v>0</v>
      </c>
      <c r="V6" s="165"/>
      <c r="W6" s="164">
        <v>1</v>
      </c>
      <c r="X6" s="164">
        <v>0</v>
      </c>
      <c r="Y6" s="164">
        <v>6</v>
      </c>
      <c r="Z6" s="164">
        <v>2</v>
      </c>
      <c r="AA6" s="164">
        <f t="shared" si="2"/>
        <v>7</v>
      </c>
      <c r="AB6" s="164">
        <f t="shared" si="2"/>
        <v>2</v>
      </c>
      <c r="AC6" s="165"/>
      <c r="AD6" s="164">
        <v>0</v>
      </c>
      <c r="AE6" s="164">
        <v>2</v>
      </c>
      <c r="AF6" s="166">
        <f t="shared" si="3"/>
        <v>2</v>
      </c>
    </row>
    <row r="7" spans="1:32" x14ac:dyDescent="0.25">
      <c r="A7" s="153">
        <v>32</v>
      </c>
      <c r="B7" s="167"/>
      <c r="C7" s="162">
        <f t="shared" si="4"/>
        <v>42953</v>
      </c>
      <c r="D7" s="163" t="s">
        <v>41</v>
      </c>
      <c r="E7" s="162">
        <f t="shared" si="5"/>
        <v>42959</v>
      </c>
      <c r="F7" s="167"/>
      <c r="G7" s="164">
        <v>5</v>
      </c>
      <c r="H7" s="164"/>
      <c r="I7" s="164">
        <v>0</v>
      </c>
      <c r="J7" s="164">
        <v>0</v>
      </c>
      <c r="K7" s="164">
        <v>13</v>
      </c>
      <c r="L7" s="164">
        <v>3</v>
      </c>
      <c r="M7" s="164">
        <f t="shared" si="0"/>
        <v>13</v>
      </c>
      <c r="N7" s="164">
        <f t="shared" si="0"/>
        <v>3</v>
      </c>
      <c r="O7" s="165"/>
      <c r="P7" s="164">
        <v>0</v>
      </c>
      <c r="Q7" s="164">
        <v>0</v>
      </c>
      <c r="R7" s="164">
        <v>0</v>
      </c>
      <c r="S7" s="164">
        <v>0</v>
      </c>
      <c r="T7" s="164">
        <f t="shared" si="1"/>
        <v>0</v>
      </c>
      <c r="U7" s="164">
        <f t="shared" si="1"/>
        <v>0</v>
      </c>
      <c r="V7" s="165"/>
      <c r="W7" s="164">
        <v>0</v>
      </c>
      <c r="X7" s="164">
        <v>0</v>
      </c>
      <c r="Y7" s="164">
        <v>2</v>
      </c>
      <c r="Z7" s="164">
        <v>1</v>
      </c>
      <c r="AA7" s="164">
        <f t="shared" si="2"/>
        <v>2</v>
      </c>
      <c r="AB7" s="164">
        <f t="shared" si="2"/>
        <v>1</v>
      </c>
      <c r="AC7" s="165"/>
      <c r="AD7" s="164">
        <v>0</v>
      </c>
      <c r="AE7" s="164">
        <v>0</v>
      </c>
      <c r="AF7" s="166">
        <f t="shared" si="3"/>
        <v>0</v>
      </c>
    </row>
    <row r="8" spans="1:32" x14ac:dyDescent="0.25">
      <c r="A8" s="153">
        <v>33</v>
      </c>
      <c r="B8" s="167"/>
      <c r="C8" s="162">
        <f t="shared" si="4"/>
        <v>42960</v>
      </c>
      <c r="D8" s="163" t="s">
        <v>41</v>
      </c>
      <c r="E8" s="162">
        <f t="shared" si="5"/>
        <v>42966</v>
      </c>
      <c r="F8" s="167"/>
      <c r="G8" s="164">
        <v>5</v>
      </c>
      <c r="H8" s="164"/>
      <c r="I8" s="164">
        <v>10</v>
      </c>
      <c r="J8" s="164">
        <v>1</v>
      </c>
      <c r="K8" s="164">
        <v>17</v>
      </c>
      <c r="L8" s="164">
        <v>2</v>
      </c>
      <c r="M8" s="164">
        <f t="shared" si="0"/>
        <v>27</v>
      </c>
      <c r="N8" s="164">
        <f t="shared" si="0"/>
        <v>3</v>
      </c>
      <c r="O8" s="165"/>
      <c r="P8" s="164">
        <v>0</v>
      </c>
      <c r="Q8" s="164">
        <v>0</v>
      </c>
      <c r="R8" s="164">
        <v>0</v>
      </c>
      <c r="S8" s="164">
        <v>0</v>
      </c>
      <c r="T8" s="164">
        <f t="shared" si="1"/>
        <v>0</v>
      </c>
      <c r="U8" s="164">
        <f t="shared" si="1"/>
        <v>0</v>
      </c>
      <c r="V8" s="165"/>
      <c r="W8" s="164">
        <v>0</v>
      </c>
      <c r="X8" s="164">
        <v>0</v>
      </c>
      <c r="Y8" s="164">
        <v>1</v>
      </c>
      <c r="Z8" s="164">
        <v>0</v>
      </c>
      <c r="AA8" s="164">
        <f t="shared" si="2"/>
        <v>1</v>
      </c>
      <c r="AB8" s="164">
        <f t="shared" si="2"/>
        <v>0</v>
      </c>
      <c r="AC8" s="165"/>
      <c r="AD8" s="164">
        <v>1</v>
      </c>
      <c r="AE8" s="164">
        <v>4</v>
      </c>
      <c r="AF8" s="166">
        <f t="shared" si="3"/>
        <v>5</v>
      </c>
    </row>
    <row r="9" spans="1:32" x14ac:dyDescent="0.25">
      <c r="A9" s="153">
        <v>34</v>
      </c>
      <c r="B9" s="167"/>
      <c r="C9" s="162">
        <f t="shared" si="4"/>
        <v>42967</v>
      </c>
      <c r="D9" s="163" t="s">
        <v>41</v>
      </c>
      <c r="E9" s="162">
        <f t="shared" si="5"/>
        <v>42973</v>
      </c>
      <c r="F9" s="167"/>
      <c r="G9" s="164"/>
      <c r="H9" s="164"/>
      <c r="I9" s="164"/>
      <c r="J9" s="164"/>
      <c r="K9" s="164"/>
      <c r="L9" s="164"/>
      <c r="M9" s="164">
        <f t="shared" si="0"/>
        <v>0</v>
      </c>
      <c r="N9" s="164">
        <f t="shared" si="0"/>
        <v>0</v>
      </c>
      <c r="O9" s="165"/>
      <c r="P9" s="164"/>
      <c r="Q9" s="164"/>
      <c r="R9" s="164"/>
      <c r="S9" s="164"/>
      <c r="T9" s="164">
        <f t="shared" si="1"/>
        <v>0</v>
      </c>
      <c r="U9" s="164">
        <f t="shared" si="1"/>
        <v>0</v>
      </c>
      <c r="V9" s="165"/>
      <c r="W9" s="164"/>
      <c r="X9" s="164"/>
      <c r="Y9" s="164"/>
      <c r="Z9" s="164"/>
      <c r="AA9" s="164">
        <f t="shared" si="2"/>
        <v>0</v>
      </c>
      <c r="AB9" s="164">
        <f t="shared" si="2"/>
        <v>0</v>
      </c>
      <c r="AC9" s="165"/>
      <c r="AD9" s="164"/>
      <c r="AE9" s="164"/>
      <c r="AF9" s="166">
        <f t="shared" si="3"/>
        <v>0</v>
      </c>
    </row>
    <row r="10" spans="1:32" x14ac:dyDescent="0.25">
      <c r="A10" s="153">
        <v>35</v>
      </c>
      <c r="B10" s="167"/>
      <c r="C10" s="162">
        <f t="shared" si="4"/>
        <v>42974</v>
      </c>
      <c r="D10" s="163" t="s">
        <v>41</v>
      </c>
      <c r="E10" s="162">
        <f t="shared" si="5"/>
        <v>42980</v>
      </c>
      <c r="F10" s="167"/>
      <c r="G10" s="164"/>
      <c r="H10" s="164"/>
      <c r="I10" s="164"/>
      <c r="J10" s="164"/>
      <c r="K10" s="164"/>
      <c r="L10" s="164"/>
      <c r="M10" s="164">
        <f t="shared" si="0"/>
        <v>0</v>
      </c>
      <c r="N10" s="164">
        <f t="shared" si="0"/>
        <v>0</v>
      </c>
      <c r="O10" s="165"/>
      <c r="P10" s="164"/>
      <c r="Q10" s="164"/>
      <c r="R10" s="164"/>
      <c r="S10" s="164"/>
      <c r="T10" s="164">
        <f t="shared" si="1"/>
        <v>0</v>
      </c>
      <c r="U10" s="164">
        <f t="shared" si="1"/>
        <v>0</v>
      </c>
      <c r="V10" s="165"/>
      <c r="W10" s="164"/>
      <c r="X10" s="164"/>
      <c r="Y10" s="164"/>
      <c r="Z10" s="164"/>
      <c r="AA10" s="164">
        <f t="shared" si="2"/>
        <v>0</v>
      </c>
      <c r="AB10" s="164">
        <f t="shared" si="2"/>
        <v>0</v>
      </c>
      <c r="AC10" s="165"/>
      <c r="AD10" s="164"/>
      <c r="AE10" s="164"/>
      <c r="AF10" s="166"/>
    </row>
    <row r="11" spans="1:32" x14ac:dyDescent="0.25">
      <c r="A11" s="153">
        <v>36</v>
      </c>
      <c r="B11" s="167"/>
      <c r="C11" s="162">
        <f t="shared" si="4"/>
        <v>42981</v>
      </c>
      <c r="D11" s="163" t="s">
        <v>41</v>
      </c>
      <c r="E11" s="162">
        <f t="shared" si="5"/>
        <v>42987</v>
      </c>
      <c r="F11" s="167"/>
      <c r="G11" s="164"/>
      <c r="H11" s="164"/>
      <c r="I11" s="164"/>
      <c r="J11" s="164"/>
      <c r="K11" s="164"/>
      <c r="L11" s="164"/>
      <c r="M11" s="164">
        <f t="shared" si="0"/>
        <v>0</v>
      </c>
      <c r="N11" s="164">
        <f t="shared" si="0"/>
        <v>0</v>
      </c>
      <c r="O11" s="165"/>
      <c r="P11" s="164"/>
      <c r="Q11" s="164"/>
      <c r="R11" s="164"/>
      <c r="S11" s="164"/>
      <c r="T11" s="164">
        <f t="shared" si="1"/>
        <v>0</v>
      </c>
      <c r="U11" s="164">
        <f t="shared" si="1"/>
        <v>0</v>
      </c>
      <c r="V11" s="165"/>
      <c r="W11" s="164"/>
      <c r="X11" s="164"/>
      <c r="Y11" s="164"/>
      <c r="Z11" s="164"/>
      <c r="AA11" s="164">
        <f t="shared" si="2"/>
        <v>0</v>
      </c>
      <c r="AB11" s="164">
        <f t="shared" si="2"/>
        <v>0</v>
      </c>
      <c r="AC11" s="165"/>
      <c r="AD11" s="164"/>
      <c r="AE11" s="164"/>
      <c r="AF11" s="166"/>
    </row>
    <row r="12" spans="1:32" x14ac:dyDescent="0.25">
      <c r="A12" s="153">
        <v>37</v>
      </c>
      <c r="B12" s="167"/>
      <c r="C12" s="162">
        <f>C11+7</f>
        <v>42988</v>
      </c>
      <c r="D12" s="163" t="s">
        <v>41</v>
      </c>
      <c r="E12" s="162">
        <f>E11+7</f>
        <v>42994</v>
      </c>
      <c r="F12" s="167"/>
      <c r="G12" s="169"/>
      <c r="H12" s="169"/>
      <c r="I12" s="169"/>
      <c r="J12" s="169"/>
      <c r="K12" s="169"/>
      <c r="L12" s="169"/>
      <c r="M12" s="164">
        <f t="shared" si="0"/>
        <v>0</v>
      </c>
      <c r="N12" s="164">
        <f t="shared" si="0"/>
        <v>0</v>
      </c>
      <c r="O12" s="165"/>
      <c r="P12" s="169"/>
      <c r="Q12" s="169"/>
      <c r="R12" s="169"/>
      <c r="S12" s="169"/>
      <c r="T12" s="164">
        <f t="shared" si="1"/>
        <v>0</v>
      </c>
      <c r="U12" s="164">
        <f t="shared" si="1"/>
        <v>0</v>
      </c>
      <c r="V12" s="165"/>
      <c r="W12" s="169"/>
      <c r="X12" s="169"/>
      <c r="Y12" s="169"/>
      <c r="Z12" s="169"/>
      <c r="AA12" s="164">
        <f t="shared" si="2"/>
        <v>0</v>
      </c>
      <c r="AB12" s="164">
        <f t="shared" si="2"/>
        <v>0</v>
      </c>
      <c r="AC12" s="165"/>
      <c r="AD12" s="164"/>
      <c r="AE12" s="164"/>
      <c r="AF12" s="166"/>
    </row>
    <row r="13" spans="1:32" x14ac:dyDescent="0.25">
      <c r="A13" s="153">
        <v>38</v>
      </c>
      <c r="B13" s="167"/>
      <c r="C13" s="162">
        <f>C12+7</f>
        <v>42995</v>
      </c>
      <c r="D13" s="163" t="s">
        <v>41</v>
      </c>
      <c r="E13" s="162">
        <f>E12+7</f>
        <v>43001</v>
      </c>
      <c r="F13" s="167"/>
      <c r="G13" s="164"/>
      <c r="H13" s="164"/>
      <c r="I13" s="164"/>
      <c r="J13" s="164"/>
      <c r="K13" s="164"/>
      <c r="L13" s="164"/>
      <c r="M13" s="164">
        <f t="shared" si="0"/>
        <v>0</v>
      </c>
      <c r="N13" s="164">
        <f t="shared" si="0"/>
        <v>0</v>
      </c>
      <c r="O13" s="165"/>
      <c r="P13" s="164"/>
      <c r="Q13" s="164"/>
      <c r="R13" s="164"/>
      <c r="S13" s="164"/>
      <c r="T13" s="164">
        <f t="shared" si="1"/>
        <v>0</v>
      </c>
      <c r="U13" s="164">
        <f t="shared" si="1"/>
        <v>0</v>
      </c>
      <c r="V13" s="165"/>
      <c r="W13" s="164"/>
      <c r="X13" s="164"/>
      <c r="Y13" s="164"/>
      <c r="Z13" s="164"/>
      <c r="AA13" s="164">
        <f t="shared" si="2"/>
        <v>0</v>
      </c>
      <c r="AB13" s="164">
        <f t="shared" si="2"/>
        <v>0</v>
      </c>
      <c r="AC13" s="165"/>
      <c r="AD13" s="164"/>
      <c r="AE13" s="164"/>
      <c r="AF13" s="166"/>
    </row>
    <row r="14" spans="1:32" x14ac:dyDescent="0.25">
      <c r="A14" s="153">
        <v>39</v>
      </c>
      <c r="B14" s="167"/>
      <c r="C14" s="162">
        <f>C13+7</f>
        <v>43002</v>
      </c>
      <c r="D14" s="163" t="s">
        <v>41</v>
      </c>
      <c r="E14" s="162">
        <f>E13+7</f>
        <v>43008</v>
      </c>
      <c r="F14" s="167"/>
      <c r="G14" s="164"/>
      <c r="H14" s="164"/>
      <c r="I14" s="164"/>
      <c r="J14" s="164"/>
      <c r="K14" s="164"/>
      <c r="L14" s="164"/>
      <c r="M14" s="164">
        <f t="shared" si="0"/>
        <v>0</v>
      </c>
      <c r="N14" s="164">
        <f t="shared" si="0"/>
        <v>0</v>
      </c>
      <c r="O14" s="165"/>
      <c r="P14" s="164"/>
      <c r="Q14" s="164"/>
      <c r="R14" s="164"/>
      <c r="S14" s="164"/>
      <c r="T14" s="164">
        <f t="shared" si="1"/>
        <v>0</v>
      </c>
      <c r="U14" s="164">
        <f t="shared" si="1"/>
        <v>0</v>
      </c>
      <c r="V14" s="165"/>
      <c r="W14" s="164"/>
      <c r="X14" s="164"/>
      <c r="Y14" s="164"/>
      <c r="Z14" s="164"/>
      <c r="AA14" s="164">
        <f t="shared" si="2"/>
        <v>0</v>
      </c>
      <c r="AB14" s="164">
        <f t="shared" si="2"/>
        <v>0</v>
      </c>
      <c r="AC14" s="165"/>
      <c r="AD14" s="164"/>
      <c r="AE14" s="164"/>
      <c r="AF14" s="166"/>
    </row>
    <row r="15" spans="1:32" ht="13.2" customHeight="1" x14ac:dyDescent="0.25">
      <c r="A15" s="153">
        <v>40</v>
      </c>
      <c r="B15" s="167"/>
      <c r="C15" s="162">
        <f>C14+7</f>
        <v>43009</v>
      </c>
      <c r="D15" s="163" t="s">
        <v>41</v>
      </c>
      <c r="E15" s="162">
        <f>E14+7</f>
        <v>43015</v>
      </c>
      <c r="F15" s="167"/>
      <c r="G15" s="157"/>
      <c r="H15" s="157"/>
      <c r="I15" s="157"/>
      <c r="J15" s="157"/>
      <c r="K15" s="157"/>
      <c r="L15" s="157"/>
      <c r="M15" s="157">
        <f t="shared" si="0"/>
        <v>0</v>
      </c>
      <c r="N15" s="157">
        <f t="shared" si="0"/>
        <v>0</v>
      </c>
      <c r="O15" s="170"/>
      <c r="P15" s="157"/>
      <c r="Q15" s="157"/>
      <c r="R15" s="157"/>
      <c r="S15" s="157"/>
      <c r="T15" s="157">
        <f t="shared" si="1"/>
        <v>0</v>
      </c>
      <c r="U15" s="157">
        <f t="shared" si="1"/>
        <v>0</v>
      </c>
      <c r="V15" s="170"/>
      <c r="W15" s="157"/>
      <c r="X15" s="157"/>
      <c r="Y15" s="157"/>
      <c r="Z15" s="157"/>
      <c r="AA15" s="164">
        <f t="shared" si="2"/>
        <v>0</v>
      </c>
      <c r="AB15" s="164">
        <f t="shared" si="2"/>
        <v>0</v>
      </c>
      <c r="AC15" s="171"/>
      <c r="AD15" s="157"/>
      <c r="AE15" s="157"/>
      <c r="AF15" s="172"/>
    </row>
    <row r="16" spans="1:32" ht="13.2" customHeight="1" x14ac:dyDescent="0.25">
      <c r="A16" s="153"/>
      <c r="B16" s="167"/>
      <c r="C16" s="162"/>
      <c r="D16" s="163"/>
      <c r="E16" s="162"/>
      <c r="F16" s="167"/>
      <c r="G16" s="164"/>
      <c r="H16" s="164"/>
      <c r="I16" s="164"/>
      <c r="J16" s="164"/>
      <c r="K16" s="164"/>
      <c r="L16" s="164"/>
      <c r="M16" s="164"/>
      <c r="N16" s="164"/>
      <c r="O16" s="170"/>
      <c r="P16" s="164"/>
      <c r="Q16" s="164"/>
      <c r="R16" s="164"/>
      <c r="S16" s="164"/>
      <c r="T16" s="164"/>
      <c r="U16" s="164"/>
      <c r="V16" s="170"/>
      <c r="W16" s="164"/>
      <c r="X16" s="164"/>
      <c r="Y16" s="164"/>
      <c r="Z16" s="164"/>
      <c r="AA16" s="164"/>
      <c r="AB16" s="164"/>
      <c r="AC16" s="170"/>
      <c r="AD16" s="164"/>
      <c r="AE16" s="164"/>
      <c r="AF16" s="173"/>
    </row>
    <row r="17" spans="1:33" s="148" customFormat="1" ht="13.5" customHeight="1" thickBot="1" x14ac:dyDescent="0.3">
      <c r="A17" s="153"/>
      <c r="B17" s="153"/>
      <c r="C17" s="174"/>
      <c r="D17" s="175"/>
      <c r="E17" s="176" t="s">
        <v>108</v>
      </c>
      <c r="F17" s="153"/>
      <c r="G17" s="177">
        <f>SUM(G5:G15)</f>
        <v>19</v>
      </c>
      <c r="H17" s="177"/>
      <c r="I17" s="177">
        <f t="shared" ref="I17:N17" si="6">SUM(I5:I15)</f>
        <v>18</v>
      </c>
      <c r="J17" s="177">
        <f t="shared" si="6"/>
        <v>4</v>
      </c>
      <c r="K17" s="177">
        <f t="shared" si="6"/>
        <v>65</v>
      </c>
      <c r="L17" s="177">
        <f t="shared" si="6"/>
        <v>10</v>
      </c>
      <c r="M17" s="177">
        <f t="shared" si="6"/>
        <v>83</v>
      </c>
      <c r="N17" s="177">
        <f t="shared" si="6"/>
        <v>14</v>
      </c>
      <c r="O17" s="178"/>
      <c r="P17" s="177">
        <f t="shared" ref="P17:U17" si="7">SUM(P5:P15)</f>
        <v>0</v>
      </c>
      <c r="Q17" s="177">
        <f t="shared" si="7"/>
        <v>0</v>
      </c>
      <c r="R17" s="177">
        <f t="shared" si="7"/>
        <v>0</v>
      </c>
      <c r="S17" s="177">
        <f t="shared" si="7"/>
        <v>0</v>
      </c>
      <c r="T17" s="177">
        <f t="shared" si="7"/>
        <v>0</v>
      </c>
      <c r="U17" s="177">
        <f t="shared" si="7"/>
        <v>0</v>
      </c>
      <c r="V17" s="178"/>
      <c r="W17" s="177">
        <f t="shared" ref="W17:AB17" si="8">SUM(W5:W15)</f>
        <v>1</v>
      </c>
      <c r="X17" s="177">
        <f t="shared" si="8"/>
        <v>0</v>
      </c>
      <c r="Y17" s="177">
        <f t="shared" si="8"/>
        <v>15</v>
      </c>
      <c r="Z17" s="177">
        <f t="shared" si="8"/>
        <v>6</v>
      </c>
      <c r="AA17" s="177">
        <f t="shared" si="8"/>
        <v>16</v>
      </c>
      <c r="AB17" s="177">
        <f t="shared" si="8"/>
        <v>6</v>
      </c>
      <c r="AC17" s="178"/>
      <c r="AD17" s="177">
        <f>SUM(AD5:AD15)</f>
        <v>2</v>
      </c>
      <c r="AE17" s="177">
        <f>SUM(AE5:AE15)</f>
        <v>7</v>
      </c>
      <c r="AF17" s="177">
        <f>SUM(AF5:AF15)</f>
        <v>9</v>
      </c>
    </row>
    <row r="18" spans="1:33" ht="18.75" customHeight="1" thickTop="1" thickBot="1" x14ac:dyDescent="0.3">
      <c r="A18" s="179" t="s">
        <v>72</v>
      </c>
      <c r="B18" s="164"/>
      <c r="C18" s="180"/>
      <c r="D18" s="181"/>
      <c r="E18" s="182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177"/>
      <c r="Q18" s="177"/>
      <c r="R18" s="177"/>
      <c r="S18" s="177"/>
      <c r="T18" s="177"/>
      <c r="U18" s="177"/>
      <c r="V18" s="178"/>
      <c r="W18" s="177"/>
      <c r="X18" s="177"/>
      <c r="Y18" s="177"/>
      <c r="Z18" s="177"/>
      <c r="AA18" s="177"/>
      <c r="AB18" s="177"/>
      <c r="AC18" s="178"/>
      <c r="AD18" s="177"/>
      <c r="AE18" s="177"/>
      <c r="AF18" s="177"/>
      <c r="AG18" s="161"/>
    </row>
    <row r="19" spans="1:33" s="148" customFormat="1" ht="16.2" thickTop="1" x14ac:dyDescent="0.25">
      <c r="A19" s="179" t="s">
        <v>113</v>
      </c>
      <c r="B19" s="183"/>
      <c r="C19" s="183"/>
      <c r="D19" s="183"/>
      <c r="E19" s="183"/>
      <c r="G19" s="164">
        <v>52</v>
      </c>
      <c r="H19" s="164"/>
      <c r="I19" s="164">
        <v>49</v>
      </c>
      <c r="J19" s="164">
        <v>11</v>
      </c>
      <c r="K19" s="164">
        <v>105</v>
      </c>
      <c r="L19" s="164">
        <v>11</v>
      </c>
      <c r="M19" s="164">
        <v>154</v>
      </c>
      <c r="N19" s="164">
        <v>22</v>
      </c>
      <c r="O19" s="165"/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5"/>
      <c r="W19" s="164">
        <v>2</v>
      </c>
      <c r="X19" s="164">
        <v>0</v>
      </c>
      <c r="Y19" s="164">
        <v>54</v>
      </c>
      <c r="Z19" s="164">
        <v>5</v>
      </c>
      <c r="AA19" s="164">
        <v>56</v>
      </c>
      <c r="AB19" s="164">
        <v>5</v>
      </c>
      <c r="AC19" s="165"/>
      <c r="AD19" s="164">
        <v>1</v>
      </c>
      <c r="AE19" s="164">
        <v>9</v>
      </c>
      <c r="AF19" s="164">
        <v>10</v>
      </c>
    </row>
    <row r="20" spans="1:33" s="186" customFormat="1" x14ac:dyDescent="0.25">
      <c r="A20" s="184" t="s">
        <v>42</v>
      </c>
      <c r="B20" s="184"/>
      <c r="C20" s="185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</row>
    <row r="21" spans="1:33" s="186" customFormat="1" x14ac:dyDescent="0.25">
      <c r="A21" s="185" t="s">
        <v>43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</row>
    <row r="22" spans="1:33" s="186" customFormat="1" x14ac:dyDescent="0.25">
      <c r="A22" s="185" t="s">
        <v>114</v>
      </c>
      <c r="B22" s="185"/>
      <c r="C22" s="185"/>
      <c r="D22" s="185"/>
      <c r="E22" s="185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7"/>
      <c r="Z22" s="187"/>
      <c r="AA22" s="184"/>
      <c r="AB22" s="184"/>
      <c r="AC22" s="184"/>
      <c r="AD22" s="184"/>
    </row>
    <row r="23" spans="1:33" s="186" customFormat="1" x14ac:dyDescent="0.25">
      <c r="A23" s="185" t="s">
        <v>44</v>
      </c>
      <c r="B23" s="185"/>
      <c r="C23" s="185"/>
      <c r="D23" s="185"/>
      <c r="E23" s="185"/>
    </row>
    <row r="24" spans="1:33" x14ac:dyDescent="0.25">
      <c r="A24" s="185" t="s">
        <v>45</v>
      </c>
      <c r="B24" s="185"/>
      <c r="C24" s="185"/>
      <c r="D24" s="185"/>
      <c r="E24" s="185"/>
    </row>
    <row r="25" spans="1:33" x14ac:dyDescent="0.25">
      <c r="A25" s="185"/>
      <c r="B25" s="185"/>
      <c r="C25" s="185"/>
      <c r="D25" s="185"/>
      <c r="E25" s="185"/>
      <c r="F25" s="186"/>
      <c r="G25" s="186"/>
      <c r="H25" s="186"/>
      <c r="I25" s="186"/>
      <c r="J25" s="186"/>
      <c r="K25" s="186" t="s">
        <v>63</v>
      </c>
      <c r="L25" s="186"/>
      <c r="M25" s="186"/>
      <c r="N25" s="186"/>
    </row>
    <row r="26" spans="1:33" x14ac:dyDescent="0.25">
      <c r="B26" s="188"/>
      <c r="C26" s="188"/>
      <c r="D26" s="188"/>
      <c r="E26" s="188"/>
      <c r="F26" s="189"/>
    </row>
    <row r="28" spans="1:33" x14ac:dyDescent="0.25">
      <c r="K28" s="173"/>
    </row>
  </sheetData>
  <mergeCells count="1">
    <mergeCell ref="AD2:AF3"/>
  </mergeCells>
  <printOptions horizontalCentered="1"/>
  <pageMargins left="0.25" right="0.25" top="0.25" bottom="0.25" header="0.05" footer="0.0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zoomScaleSheetLayoutView="90" workbookViewId="0">
      <selection activeCell="H32" sqref="H3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111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/>
      <c r="H5" s="103"/>
      <c r="I5" s="103"/>
      <c r="J5" s="103"/>
      <c r="K5" s="103"/>
      <c r="L5" s="103"/>
      <c r="M5" s="103">
        <f t="shared" ref="M5:N6" si="0">I5+K5</f>
        <v>0</v>
      </c>
      <c r="N5" s="103">
        <f t="shared" si="0"/>
        <v>0</v>
      </c>
      <c r="O5" s="91"/>
      <c r="P5" s="103"/>
      <c r="Q5" s="103"/>
      <c r="R5" s="103"/>
      <c r="S5" s="103"/>
      <c r="T5" s="103">
        <f>P5+R5</f>
        <v>0</v>
      </c>
      <c r="U5" s="103">
        <f>Q5+S5</f>
        <v>0</v>
      </c>
      <c r="V5" s="91"/>
      <c r="W5" s="93"/>
      <c r="X5" s="93"/>
      <c r="Y5" s="93"/>
      <c r="Z5" s="93"/>
      <c r="AA5" s="93">
        <f t="shared" ref="AA5:AB6" si="1">W5+Y5</f>
        <v>0</v>
      </c>
      <c r="AB5" s="93">
        <f t="shared" si="1"/>
        <v>0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/>
      <c r="H6" s="19"/>
      <c r="I6" s="19"/>
      <c r="J6" s="19"/>
      <c r="K6" s="19"/>
      <c r="L6" s="19"/>
      <c r="M6" s="103">
        <f t="shared" si="0"/>
        <v>0</v>
      </c>
      <c r="N6" s="103">
        <f t="shared" si="0"/>
        <v>0</v>
      </c>
      <c r="O6" s="59"/>
      <c r="P6" s="19"/>
      <c r="Q6" s="19"/>
      <c r="R6" s="19"/>
      <c r="S6" s="19"/>
      <c r="T6" s="56">
        <f t="shared" ref="T6:T20" si="2">P6+R6</f>
        <v>0</v>
      </c>
      <c r="U6" s="56">
        <f t="shared" ref="U6:U20" si="3">Q6+S6</f>
        <v>0</v>
      </c>
      <c r="V6" s="59"/>
      <c r="W6" s="94"/>
      <c r="X6" s="94"/>
      <c r="Y6" s="94"/>
      <c r="Z6" s="94"/>
      <c r="AA6" s="93">
        <f t="shared" si="1"/>
        <v>0</v>
      </c>
      <c r="AB6" s="93">
        <f t="shared" si="1"/>
        <v>0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/>
      <c r="H7" s="19"/>
      <c r="I7" s="19"/>
      <c r="J7" s="19"/>
      <c r="K7" s="19"/>
      <c r="L7" s="19"/>
      <c r="M7" s="56">
        <f t="shared" ref="M7:M20" si="5">I7+K7</f>
        <v>0</v>
      </c>
      <c r="N7" s="56">
        <f t="shared" ref="N7:N20" si="6">J7+L7</f>
        <v>0</v>
      </c>
      <c r="O7" s="59"/>
      <c r="P7" s="19"/>
      <c r="Q7" s="19"/>
      <c r="R7" s="19"/>
      <c r="S7" s="19"/>
      <c r="T7" s="56">
        <f t="shared" si="2"/>
        <v>0</v>
      </c>
      <c r="U7" s="56">
        <f t="shared" si="3"/>
        <v>0</v>
      </c>
      <c r="V7" s="59"/>
      <c r="W7" s="94"/>
      <c r="X7" s="94"/>
      <c r="Y7" s="94"/>
      <c r="Z7" s="94"/>
      <c r="AA7" s="93">
        <f t="shared" ref="AA7:AA20" si="7">W7+Y7</f>
        <v>0</v>
      </c>
      <c r="AB7" s="93">
        <f t="shared" ref="AB7:AB20" si="8">X7+Z7</f>
        <v>0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/>
      <c r="H8" s="19"/>
      <c r="I8" s="19"/>
      <c r="J8" s="19"/>
      <c r="K8" s="19"/>
      <c r="L8" s="19"/>
      <c r="M8" s="56">
        <f t="shared" si="5"/>
        <v>0</v>
      </c>
      <c r="N8" s="56">
        <f t="shared" si="6"/>
        <v>0</v>
      </c>
      <c r="O8" s="59"/>
      <c r="P8" s="19"/>
      <c r="Q8" s="19"/>
      <c r="R8" s="19"/>
      <c r="S8" s="19"/>
      <c r="T8" s="56">
        <f t="shared" si="2"/>
        <v>0</v>
      </c>
      <c r="U8" s="56">
        <f t="shared" si="3"/>
        <v>0</v>
      </c>
      <c r="V8" s="59"/>
      <c r="W8" s="94"/>
      <c r="X8" s="94"/>
      <c r="Y8" s="94"/>
      <c r="Z8" s="94"/>
      <c r="AA8" s="93">
        <f t="shared" si="7"/>
        <v>0</v>
      </c>
      <c r="AB8" s="93">
        <f t="shared" si="8"/>
        <v>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/>
      <c r="H9" s="19"/>
      <c r="I9" s="19"/>
      <c r="J9" s="19"/>
      <c r="K9" s="19"/>
      <c r="L9" s="19"/>
      <c r="M9" s="56">
        <f t="shared" si="5"/>
        <v>0</v>
      </c>
      <c r="N9" s="56">
        <f t="shared" si="6"/>
        <v>0</v>
      </c>
      <c r="O9" s="59"/>
      <c r="P9" s="19"/>
      <c r="Q9" s="19"/>
      <c r="R9" s="19"/>
      <c r="S9" s="19"/>
      <c r="T9" s="56">
        <f t="shared" si="2"/>
        <v>0</v>
      </c>
      <c r="U9" s="56">
        <f t="shared" si="3"/>
        <v>0</v>
      </c>
      <c r="V9" s="59"/>
      <c r="W9" s="94"/>
      <c r="X9" s="94"/>
      <c r="Y9" s="94"/>
      <c r="Z9" s="94"/>
      <c r="AA9" s="93">
        <f t="shared" si="7"/>
        <v>0</v>
      </c>
      <c r="AB9" s="93">
        <f t="shared" si="8"/>
        <v>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/>
      <c r="H10" s="19"/>
      <c r="I10" s="19"/>
      <c r="J10" s="19"/>
      <c r="K10" s="19"/>
      <c r="L10" s="19"/>
      <c r="M10" s="56">
        <f t="shared" si="5"/>
        <v>0</v>
      </c>
      <c r="N10" s="56">
        <f t="shared" si="6"/>
        <v>0</v>
      </c>
      <c r="O10" s="59"/>
      <c r="P10" s="19"/>
      <c r="Q10" s="19"/>
      <c r="R10" s="19"/>
      <c r="S10" s="19"/>
      <c r="T10" s="56">
        <f t="shared" si="2"/>
        <v>0</v>
      </c>
      <c r="U10" s="56">
        <f t="shared" si="3"/>
        <v>0</v>
      </c>
      <c r="V10" s="59"/>
      <c r="W10" s="94"/>
      <c r="X10" s="94"/>
      <c r="Y10" s="94"/>
      <c r="Z10" s="94"/>
      <c r="AA10" s="93">
        <f t="shared" si="7"/>
        <v>0</v>
      </c>
      <c r="AB10" s="93">
        <f t="shared" si="8"/>
        <v>0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/>
      <c r="H11" s="19"/>
      <c r="I11" s="19"/>
      <c r="J11" s="19"/>
      <c r="K11" s="19"/>
      <c r="L11" s="19"/>
      <c r="M11" s="56">
        <f t="shared" si="5"/>
        <v>0</v>
      </c>
      <c r="N11" s="56">
        <f t="shared" si="6"/>
        <v>0</v>
      </c>
      <c r="O11" s="10"/>
      <c r="P11" s="19"/>
      <c r="Q11" s="19"/>
      <c r="R11" s="19"/>
      <c r="S11" s="19"/>
      <c r="T11" s="56">
        <f t="shared" si="2"/>
        <v>0</v>
      </c>
      <c r="U11" s="56">
        <f t="shared" si="3"/>
        <v>0</v>
      </c>
      <c r="V11" s="10"/>
      <c r="W11" s="94"/>
      <c r="X11" s="94"/>
      <c r="Y11" s="94"/>
      <c r="Z11" s="94"/>
      <c r="AA11" s="93">
        <f t="shared" si="7"/>
        <v>0</v>
      </c>
      <c r="AB11" s="93">
        <f t="shared" si="8"/>
        <v>0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9">
        <f t="shared" ref="M12:M15" si="9">I12+K12</f>
        <v>0</v>
      </c>
      <c r="N12" s="129">
        <f t="shared" ref="N12:N15" si="10">J12+L12</f>
        <v>0</v>
      </c>
      <c r="O12" s="10"/>
      <c r="P12" s="73"/>
      <c r="Q12" s="73"/>
      <c r="R12" s="73"/>
      <c r="S12" s="73"/>
      <c r="T12" s="129">
        <f t="shared" ref="T12:T15" si="11">P12+R12</f>
        <v>0</v>
      </c>
      <c r="U12" s="129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9">
        <f t="shared" si="9"/>
        <v>0</v>
      </c>
      <c r="N13" s="129">
        <f t="shared" si="10"/>
        <v>0</v>
      </c>
      <c r="O13" s="10"/>
      <c r="P13" s="73"/>
      <c r="Q13" s="73"/>
      <c r="R13" s="73"/>
      <c r="S13" s="73"/>
      <c r="T13" s="129">
        <f t="shared" si="11"/>
        <v>0</v>
      </c>
      <c r="U13" s="129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9">
        <f t="shared" si="9"/>
        <v>0</v>
      </c>
      <c r="N14" s="129">
        <f t="shared" si="10"/>
        <v>0</v>
      </c>
      <c r="O14" s="10"/>
      <c r="P14" s="73"/>
      <c r="Q14" s="73"/>
      <c r="R14" s="73"/>
      <c r="S14" s="73"/>
      <c r="T14" s="129">
        <f t="shared" si="11"/>
        <v>0</v>
      </c>
      <c r="U14" s="129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9">
        <f t="shared" si="9"/>
        <v>0</v>
      </c>
      <c r="N15" s="129">
        <f t="shared" si="10"/>
        <v>0</v>
      </c>
      <c r="O15" s="59"/>
      <c r="P15" s="19"/>
      <c r="Q15" s="19"/>
      <c r="R15" s="19"/>
      <c r="S15" s="19"/>
      <c r="T15" s="129">
        <f t="shared" si="11"/>
        <v>0</v>
      </c>
      <c r="U15" s="129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108</v>
      </c>
      <c r="F21" s="2"/>
      <c r="G21" s="82">
        <f>SUM(G5:G20)</f>
        <v>0</v>
      </c>
      <c r="H21" s="82"/>
      <c r="I21" s="82">
        <f>SUM(I5:I20)</f>
        <v>0</v>
      </c>
      <c r="J21" s="82">
        <f>SUM(J5:J20)</f>
        <v>0</v>
      </c>
      <c r="K21" s="82">
        <f>SUM(K5:K20)</f>
        <v>0</v>
      </c>
      <c r="L21" s="82">
        <f>SUM(L5:L20)</f>
        <v>0</v>
      </c>
      <c r="M21" s="82">
        <f>SUM(M5:M20)</f>
        <v>0</v>
      </c>
      <c r="N21" s="82">
        <f>SUM(N5:N20)</f>
        <v>0</v>
      </c>
      <c r="O21" s="95"/>
      <c r="P21" s="82">
        <f>SUM(P6:P20)</f>
        <v>0</v>
      </c>
      <c r="Q21" s="82">
        <f>SUM(Q6:Q20)</f>
        <v>0</v>
      </c>
      <c r="R21" s="82">
        <f>SUM(R6:R20)</f>
        <v>0</v>
      </c>
      <c r="S21" s="82">
        <f>SUM(S6:S20)</f>
        <v>0</v>
      </c>
      <c r="T21" s="82">
        <f>SUM(T5:T20)</f>
        <v>0</v>
      </c>
      <c r="U21" s="82">
        <f>SUM(U5:U20)</f>
        <v>0</v>
      </c>
      <c r="V21" s="95"/>
      <c r="W21" s="82">
        <f>SUM(W5:W20)</f>
        <v>0</v>
      </c>
      <c r="X21" s="82">
        <f>SUM(X5:X20)</f>
        <v>0</v>
      </c>
      <c r="Y21" s="82">
        <f>SUM(Y5:Y20)</f>
        <v>0</v>
      </c>
      <c r="Z21" s="82">
        <f>SUM(Z5:Z20)</f>
        <v>0</v>
      </c>
      <c r="AA21" s="82">
        <f>SUM(AA5:AA20)</f>
        <v>0</v>
      </c>
      <c r="AB21" s="82">
        <f>SUM(AB5:AB20)</f>
        <v>0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47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22" zoomScaleNormal="100" zoomScaleSheetLayoutView="80" workbookViewId="0">
      <selection activeCell="K49" sqref="K4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105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/>
      <c r="H5" s="22"/>
      <c r="I5" s="22"/>
      <c r="J5" s="22"/>
      <c r="K5" s="56">
        <f t="shared" ref="K5:L11" si="0">G5+I5</f>
        <v>0</v>
      </c>
      <c r="L5" s="56">
        <f t="shared" si="0"/>
        <v>0</v>
      </c>
      <c r="M5" s="61"/>
      <c r="N5" s="22"/>
      <c r="O5" s="22"/>
      <c r="P5" s="22"/>
      <c r="Q5" s="22"/>
      <c r="R5" s="20">
        <v>0</v>
      </c>
      <c r="S5" s="56">
        <f t="shared" ref="S5:S11" si="1">O5+Q5</f>
        <v>0</v>
      </c>
      <c r="T5" s="62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/>
      <c r="H6" s="22"/>
      <c r="I6" s="22"/>
      <c r="J6" s="22"/>
      <c r="K6" s="56">
        <f t="shared" si="0"/>
        <v>0</v>
      </c>
      <c r="L6" s="56">
        <f t="shared" si="0"/>
        <v>0</v>
      </c>
      <c r="M6" s="61"/>
      <c r="N6" s="22"/>
      <c r="O6" s="22"/>
      <c r="P6" s="22"/>
      <c r="Q6" s="22"/>
      <c r="R6" s="20">
        <v>0</v>
      </c>
      <c r="S6" s="56">
        <f t="shared" si="1"/>
        <v>0</v>
      </c>
      <c r="T6" s="62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/>
      <c r="H7" s="22"/>
      <c r="I7" s="22"/>
      <c r="J7" s="22"/>
      <c r="K7" s="56">
        <f t="shared" si="0"/>
        <v>0</v>
      </c>
      <c r="L7" s="56">
        <f t="shared" si="0"/>
        <v>0</v>
      </c>
      <c r="M7" s="61"/>
      <c r="N7" s="22"/>
      <c r="O7" s="22"/>
      <c r="P7" s="22"/>
      <c r="Q7" s="22"/>
      <c r="R7" s="20">
        <v>0</v>
      </c>
      <c r="S7" s="56">
        <f t="shared" si="1"/>
        <v>0</v>
      </c>
      <c r="T7" s="62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/>
      <c r="H8" s="22"/>
      <c r="I8" s="22"/>
      <c r="J8" s="22"/>
      <c r="K8" s="56">
        <f t="shared" si="0"/>
        <v>0</v>
      </c>
      <c r="L8" s="56">
        <f t="shared" si="0"/>
        <v>0</v>
      </c>
      <c r="M8" s="61"/>
      <c r="N8" s="22"/>
      <c r="O8" s="22"/>
      <c r="P8" s="22"/>
      <c r="Q8" s="22"/>
      <c r="R8" s="20">
        <v>0</v>
      </c>
      <c r="S8" s="56">
        <f t="shared" si="1"/>
        <v>0</v>
      </c>
      <c r="T8" s="62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/>
      <c r="H9" s="22"/>
      <c r="I9" s="22"/>
      <c r="J9" s="22"/>
      <c r="K9" s="56">
        <f t="shared" si="0"/>
        <v>0</v>
      </c>
      <c r="L9" s="56">
        <f t="shared" si="0"/>
        <v>0</v>
      </c>
      <c r="M9" s="61"/>
      <c r="N9" s="22"/>
      <c r="O9" s="22"/>
      <c r="P9" s="22"/>
      <c r="Q9" s="22"/>
      <c r="R9" s="20">
        <f>N9+P9</f>
        <v>0</v>
      </c>
      <c r="S9" s="56">
        <f t="shared" si="1"/>
        <v>0</v>
      </c>
      <c r="T9" s="62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9"/>
      <c r="H10" s="119"/>
      <c r="I10" s="119"/>
      <c r="J10" s="119"/>
      <c r="K10" s="120">
        <f t="shared" si="0"/>
        <v>0</v>
      </c>
      <c r="L10" s="120">
        <f t="shared" si="0"/>
        <v>0</v>
      </c>
      <c r="M10" s="121"/>
      <c r="N10" s="119"/>
      <c r="O10" s="119"/>
      <c r="P10" s="119"/>
      <c r="Q10" s="119"/>
      <c r="R10" s="122">
        <f>N10+P10</f>
        <v>0</v>
      </c>
      <c r="S10" s="120">
        <f t="shared" si="1"/>
        <v>0</v>
      </c>
      <c r="T10" s="123"/>
      <c r="U10" s="119"/>
      <c r="V10" s="119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106</v>
      </c>
      <c r="B12" s="79"/>
      <c r="C12" s="79"/>
      <c r="D12" s="79"/>
      <c r="E12" s="79"/>
      <c r="F12" s="79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>
        <v>10</v>
      </c>
      <c r="O14" s="19">
        <v>10</v>
      </c>
      <c r="P14" s="65">
        <v>2</v>
      </c>
      <c r="Q14" s="22">
        <v>2</v>
      </c>
      <c r="R14" s="20">
        <f t="shared" ref="R14:S24" si="5">N14+P14</f>
        <v>12</v>
      </c>
      <c r="S14" s="20">
        <f t="shared" si="5"/>
        <v>12</v>
      </c>
      <c r="T14" s="14"/>
      <c r="U14" s="63">
        <v>99</v>
      </c>
      <c r="V14" s="19">
        <v>97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>
        <v>10</v>
      </c>
      <c r="O15" s="22">
        <v>10</v>
      </c>
      <c r="P15" s="22">
        <v>1</v>
      </c>
      <c r="Q15" s="22">
        <v>0</v>
      </c>
      <c r="R15" s="20">
        <f t="shared" si="5"/>
        <v>11</v>
      </c>
      <c r="S15" s="20">
        <f t="shared" si="5"/>
        <v>10</v>
      </c>
      <c r="T15" s="14"/>
      <c r="U15" s="22">
        <v>127</v>
      </c>
      <c r="V15" s="22">
        <v>127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>
        <v>3</v>
      </c>
      <c r="O16" s="22">
        <v>3</v>
      </c>
      <c r="P16" s="22">
        <v>13</v>
      </c>
      <c r="Q16" s="22">
        <v>8</v>
      </c>
      <c r="R16" s="20">
        <f t="shared" si="5"/>
        <v>16</v>
      </c>
      <c r="S16" s="20">
        <f t="shared" si="5"/>
        <v>11</v>
      </c>
      <c r="T16" s="14"/>
      <c r="U16" s="22">
        <v>59</v>
      </c>
      <c r="V16" s="22">
        <v>58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>
        <v>3</v>
      </c>
      <c r="O17" s="22">
        <v>3</v>
      </c>
      <c r="P17" s="22">
        <v>49</v>
      </c>
      <c r="Q17" s="22">
        <v>38</v>
      </c>
      <c r="R17" s="20">
        <f t="shared" ref="R17:R31" si="8">N17+P17</f>
        <v>52</v>
      </c>
      <c r="S17" s="20">
        <f t="shared" si="5"/>
        <v>41</v>
      </c>
      <c r="T17" s="14"/>
      <c r="U17" s="22">
        <v>83</v>
      </c>
      <c r="V17" s="22">
        <v>83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>
        <v>8</v>
      </c>
      <c r="O18" s="22">
        <v>8</v>
      </c>
      <c r="P18" s="22">
        <v>109</v>
      </c>
      <c r="Q18" s="22">
        <v>89</v>
      </c>
      <c r="R18" s="20">
        <f t="shared" si="8"/>
        <v>117</v>
      </c>
      <c r="S18" s="96">
        <f t="shared" si="5"/>
        <v>97</v>
      </c>
      <c r="T18" s="62"/>
      <c r="U18" s="22">
        <v>66</v>
      </c>
      <c r="V18" s="22">
        <v>63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>
        <v>10</v>
      </c>
      <c r="O19" s="22">
        <v>10</v>
      </c>
      <c r="P19" s="22">
        <v>175</v>
      </c>
      <c r="Q19" s="22">
        <v>143</v>
      </c>
      <c r="R19" s="20">
        <f t="shared" si="8"/>
        <v>185</v>
      </c>
      <c r="S19" s="96">
        <f t="shared" si="5"/>
        <v>153</v>
      </c>
      <c r="T19" s="62"/>
      <c r="U19" s="22">
        <v>77</v>
      </c>
      <c r="V19" s="22">
        <v>75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>
        <v>0</v>
      </c>
      <c r="O20" s="22">
        <v>0</v>
      </c>
      <c r="P20" s="22">
        <v>58</v>
      </c>
      <c r="Q20" s="22">
        <v>56</v>
      </c>
      <c r="R20" s="22">
        <f t="shared" si="8"/>
        <v>58</v>
      </c>
      <c r="S20" s="96">
        <f t="shared" si="5"/>
        <v>56</v>
      </c>
      <c r="T20" s="62"/>
      <c r="U20" s="22">
        <v>15</v>
      </c>
      <c r="V20" s="22">
        <v>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>
        <v>1</v>
      </c>
      <c r="O21" s="22">
        <v>1</v>
      </c>
      <c r="P21" s="22">
        <v>72</v>
      </c>
      <c r="Q21" s="22">
        <v>70</v>
      </c>
      <c r="R21" s="22">
        <f t="shared" si="8"/>
        <v>73</v>
      </c>
      <c r="S21" s="96">
        <f t="shared" si="5"/>
        <v>71</v>
      </c>
      <c r="T21" s="62"/>
      <c r="U21" s="22">
        <v>42</v>
      </c>
      <c r="V21" s="22">
        <v>41</v>
      </c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>
        <v>0</v>
      </c>
      <c r="O22" s="22">
        <v>0</v>
      </c>
      <c r="P22" s="22">
        <v>3</v>
      </c>
      <c r="Q22" s="22">
        <v>2</v>
      </c>
      <c r="R22" s="22">
        <f t="shared" si="8"/>
        <v>3</v>
      </c>
      <c r="S22" s="20">
        <f t="shared" si="5"/>
        <v>2</v>
      </c>
      <c r="T22" s="62"/>
      <c r="U22" s="22">
        <v>223</v>
      </c>
      <c r="V22" s="22">
        <v>222</v>
      </c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>
        <v>0</v>
      </c>
      <c r="O23" s="22">
        <v>0</v>
      </c>
      <c r="P23" s="22">
        <v>0</v>
      </c>
      <c r="Q23" s="22">
        <v>0</v>
      </c>
      <c r="R23" s="22">
        <f t="shared" si="8"/>
        <v>0</v>
      </c>
      <c r="S23" s="20">
        <f t="shared" si="5"/>
        <v>0</v>
      </c>
      <c r="T23" s="62"/>
      <c r="U23" s="22">
        <v>38</v>
      </c>
      <c r="V23" s="22">
        <v>38</v>
      </c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>
        <v>0</v>
      </c>
      <c r="O24" s="63">
        <v>0</v>
      </c>
      <c r="P24" s="63">
        <v>0</v>
      </c>
      <c r="Q24" s="63">
        <v>0</v>
      </c>
      <c r="R24" s="63">
        <f t="shared" si="8"/>
        <v>0</v>
      </c>
      <c r="S24" s="20">
        <f t="shared" si="5"/>
        <v>0</v>
      </c>
      <c r="T24" s="62"/>
      <c r="U24" s="22">
        <v>21</v>
      </c>
      <c r="V24" s="22">
        <v>21</v>
      </c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>
        <v>0</v>
      </c>
      <c r="O25" s="63">
        <v>0</v>
      </c>
      <c r="P25" s="63">
        <v>0</v>
      </c>
      <c r="Q25" s="63">
        <v>0</v>
      </c>
      <c r="R25" s="63">
        <f t="shared" si="8"/>
        <v>0</v>
      </c>
      <c r="S25" s="63">
        <f t="shared" ref="S25:S30" si="9">O25+Q25</f>
        <v>0</v>
      </c>
      <c r="T25" s="62"/>
      <c r="U25" s="63">
        <v>22</v>
      </c>
      <c r="V25" s="63">
        <v>22</v>
      </c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>
        <v>0</v>
      </c>
      <c r="O26" s="63">
        <v>0</v>
      </c>
      <c r="P26" s="63">
        <v>0</v>
      </c>
      <c r="Q26" s="63">
        <v>0</v>
      </c>
      <c r="R26" s="63">
        <f t="shared" si="8"/>
        <v>0</v>
      </c>
      <c r="S26" s="63">
        <f t="shared" si="9"/>
        <v>0</v>
      </c>
      <c r="T26" s="62"/>
      <c r="U26" s="22">
        <v>54</v>
      </c>
      <c r="V26" s="22">
        <v>53</v>
      </c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>
        <v>0</v>
      </c>
      <c r="O27" s="63">
        <v>0</v>
      </c>
      <c r="P27" s="63">
        <v>0</v>
      </c>
      <c r="Q27" s="63">
        <v>0</v>
      </c>
      <c r="R27" s="63">
        <f t="shared" si="8"/>
        <v>0</v>
      </c>
      <c r="S27" s="63">
        <f t="shared" si="9"/>
        <v>0</v>
      </c>
      <c r="T27" s="14"/>
      <c r="U27" s="22">
        <v>149</v>
      </c>
      <c r="V27" s="22">
        <v>147</v>
      </c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>
        <v>0</v>
      </c>
      <c r="O28" s="63">
        <v>0</v>
      </c>
      <c r="P28" s="63">
        <v>0</v>
      </c>
      <c r="Q28" s="63">
        <v>0</v>
      </c>
      <c r="R28" s="63">
        <f t="shared" si="8"/>
        <v>0</v>
      </c>
      <c r="S28" s="63">
        <f t="shared" si="9"/>
        <v>0</v>
      </c>
      <c r="T28" s="14"/>
      <c r="U28" s="22">
        <v>137</v>
      </c>
      <c r="V28" s="22">
        <v>137</v>
      </c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>
        <v>0</v>
      </c>
      <c r="O29" s="63">
        <v>0</v>
      </c>
      <c r="P29" s="63">
        <v>0</v>
      </c>
      <c r="Q29" s="63">
        <v>0</v>
      </c>
      <c r="R29" s="63">
        <f t="shared" si="8"/>
        <v>0</v>
      </c>
      <c r="S29" s="63">
        <f t="shared" si="9"/>
        <v>0</v>
      </c>
      <c r="T29" s="14"/>
      <c r="U29" s="22">
        <v>161</v>
      </c>
      <c r="V29" s="22">
        <v>159</v>
      </c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>
        <v>0</v>
      </c>
      <c r="O30" s="63">
        <v>0</v>
      </c>
      <c r="P30" s="63">
        <v>0</v>
      </c>
      <c r="Q30" s="63">
        <v>0</v>
      </c>
      <c r="R30" s="63">
        <f t="shared" si="8"/>
        <v>0</v>
      </c>
      <c r="S30" s="63">
        <f t="shared" si="9"/>
        <v>0</v>
      </c>
      <c r="T30" s="14"/>
      <c r="U30" s="22">
        <v>121</v>
      </c>
      <c r="V30" s="22">
        <v>120</v>
      </c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>
        <v>0</v>
      </c>
      <c r="O31" s="63">
        <v>0</v>
      </c>
      <c r="P31" s="63">
        <v>0</v>
      </c>
      <c r="Q31" s="63">
        <v>0</v>
      </c>
      <c r="R31" s="63">
        <f t="shared" si="8"/>
        <v>0</v>
      </c>
      <c r="S31" s="63">
        <v>0</v>
      </c>
      <c r="T31" s="14"/>
      <c r="U31" s="22">
        <v>47</v>
      </c>
      <c r="V31" s="22">
        <v>47</v>
      </c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>
        <v>19</v>
      </c>
      <c r="V32" s="22">
        <v>19</v>
      </c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107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108</v>
      </c>
      <c r="B36" s="81"/>
      <c r="C36" s="81"/>
      <c r="D36" s="81"/>
      <c r="E36" s="81"/>
      <c r="F36" s="81"/>
      <c r="G36" s="82">
        <f t="shared" ref="G36:L36" si="11">G12+G35</f>
        <v>0</v>
      </c>
      <c r="H36" s="82">
        <f t="shared" si="11"/>
        <v>0</v>
      </c>
      <c r="I36" s="82">
        <f t="shared" si="11"/>
        <v>0</v>
      </c>
      <c r="J36" s="82">
        <f t="shared" si="11"/>
        <v>0</v>
      </c>
      <c r="K36" s="82">
        <f t="shared" si="11"/>
        <v>0</v>
      </c>
      <c r="L36" s="82">
        <f t="shared" si="11"/>
        <v>0</v>
      </c>
      <c r="M36" s="83"/>
      <c r="N36" s="82">
        <f>SUM(N5:N35)</f>
        <v>45</v>
      </c>
      <c r="O36" s="82">
        <f t="shared" ref="O36:V36" si="12">SUM(O5:O35)</f>
        <v>45</v>
      </c>
      <c r="P36" s="82">
        <f t="shared" si="12"/>
        <v>482</v>
      </c>
      <c r="Q36" s="82">
        <f t="shared" si="12"/>
        <v>408</v>
      </c>
      <c r="R36" s="82">
        <f t="shared" si="12"/>
        <v>527</v>
      </c>
      <c r="S36" s="82">
        <f t="shared" si="12"/>
        <v>453</v>
      </c>
      <c r="T36" s="14"/>
      <c r="U36" s="82">
        <f t="shared" si="12"/>
        <v>1560</v>
      </c>
      <c r="V36" s="82">
        <f t="shared" si="12"/>
        <v>1544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4"/>
      <c r="U37" s="22"/>
      <c r="V37" s="22"/>
      <c r="W37" s="12"/>
    </row>
    <row r="38" spans="1:23" x14ac:dyDescent="0.25">
      <c r="A38" s="142">
        <v>2016</v>
      </c>
      <c r="B38" s="142"/>
      <c r="C38" s="142"/>
      <c r="D38" s="142"/>
      <c r="E38" s="142"/>
      <c r="F38" s="142"/>
      <c r="G38" s="143"/>
      <c r="H38" s="190" t="s">
        <v>115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43"/>
      <c r="T38" s="144"/>
      <c r="U38" s="143"/>
      <c r="V38" s="143"/>
      <c r="W38" s="12"/>
    </row>
    <row r="39" spans="1:23" ht="15.6" x14ac:dyDescent="0.25">
      <c r="A39" s="145" t="s">
        <v>95</v>
      </c>
      <c r="B39" s="145"/>
      <c r="C39" s="145"/>
      <c r="D39" s="145"/>
      <c r="E39" s="145"/>
      <c r="F39" s="145"/>
      <c r="G39" s="143">
        <v>546</v>
      </c>
      <c r="H39" s="143">
        <v>104</v>
      </c>
      <c r="I39" s="143">
        <v>4795</v>
      </c>
      <c r="J39" s="143">
        <v>1058</v>
      </c>
      <c r="K39" s="143">
        <f>G39+I39</f>
        <v>5341</v>
      </c>
      <c r="L39" s="143">
        <f>J39+H39</f>
        <v>1162</v>
      </c>
      <c r="M39" s="144"/>
      <c r="N39" s="143">
        <v>355</v>
      </c>
      <c r="O39" s="143">
        <v>343</v>
      </c>
      <c r="P39" s="143">
        <v>2982</v>
      </c>
      <c r="Q39" s="143">
        <v>2697</v>
      </c>
      <c r="R39" s="143">
        <f>P39+N39</f>
        <v>3337</v>
      </c>
      <c r="S39" s="143">
        <f>Q39+O39</f>
        <v>3040</v>
      </c>
      <c r="T39" s="144"/>
      <c r="U39" s="143">
        <f>2986+107+77+66</f>
        <v>3236</v>
      </c>
      <c r="V39" s="143">
        <f>2954+106+75+65</f>
        <v>3200</v>
      </c>
      <c r="W39" s="20"/>
    </row>
    <row r="40" spans="1:23" x14ac:dyDescent="0.25">
      <c r="A40" s="145" t="s">
        <v>85</v>
      </c>
      <c r="B40" s="145"/>
      <c r="C40" s="145"/>
      <c r="D40" s="145"/>
      <c r="E40" s="145"/>
      <c r="F40" s="145"/>
      <c r="G40" s="143">
        <v>619</v>
      </c>
      <c r="H40" s="143">
        <v>144</v>
      </c>
      <c r="I40" s="143">
        <v>10128</v>
      </c>
      <c r="J40" s="143">
        <v>2297</v>
      </c>
      <c r="K40" s="143">
        <v>10749</v>
      </c>
      <c r="L40" s="143">
        <v>2441</v>
      </c>
      <c r="M40" s="144"/>
      <c r="N40" s="143">
        <v>1001</v>
      </c>
      <c r="O40" s="143">
        <v>996</v>
      </c>
      <c r="P40" s="143">
        <v>2273</v>
      </c>
      <c r="Q40" s="143">
        <v>2219</v>
      </c>
      <c r="R40" s="143">
        <v>3274</v>
      </c>
      <c r="S40" s="143">
        <v>3215</v>
      </c>
      <c r="T40" s="144"/>
      <c r="U40" s="143">
        <v>2550</v>
      </c>
      <c r="V40" s="143">
        <v>2488</v>
      </c>
      <c r="W40" s="20"/>
    </row>
    <row r="41" spans="1:23" x14ac:dyDescent="0.25">
      <c r="A41" s="145" t="s">
        <v>86</v>
      </c>
      <c r="B41" s="145"/>
      <c r="C41" s="145"/>
      <c r="D41" s="145"/>
      <c r="E41" s="145"/>
      <c r="F41" s="145"/>
      <c r="G41" s="146">
        <v>449</v>
      </c>
      <c r="H41" s="146">
        <v>92</v>
      </c>
      <c r="I41" s="146">
        <v>23966</v>
      </c>
      <c r="J41" s="146">
        <v>5592</v>
      </c>
      <c r="K41" s="146">
        <v>24415</v>
      </c>
      <c r="L41" s="146">
        <v>5684</v>
      </c>
      <c r="M41" s="146"/>
      <c r="N41" s="146">
        <v>949</v>
      </c>
      <c r="O41" s="146">
        <v>939</v>
      </c>
      <c r="P41" s="146">
        <v>7289</v>
      </c>
      <c r="Q41" s="146">
        <v>7091</v>
      </c>
      <c r="R41" s="146">
        <v>8238</v>
      </c>
      <c r="S41" s="146">
        <v>8030</v>
      </c>
      <c r="T41" s="146"/>
      <c r="U41" s="146">
        <v>5737</v>
      </c>
      <c r="V41" s="146">
        <v>5678</v>
      </c>
      <c r="W41" s="20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110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109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mergeCells count="1">
    <mergeCell ref="H38:R38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H26" sqref="H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103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32" t="s">
        <v>52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17"/>
      <c r="R2" s="132" t="s">
        <v>52</v>
      </c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17"/>
      <c r="AD2" s="132" t="s">
        <v>52</v>
      </c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17"/>
      <c r="AP2" s="132" t="s">
        <v>52</v>
      </c>
      <c r="AQ2" s="132"/>
      <c r="AR2" s="132"/>
      <c r="AS2" s="132"/>
      <c r="AT2" s="132"/>
      <c r="AU2" s="132"/>
      <c r="AV2" s="132"/>
      <c r="AW2" s="132"/>
      <c r="AX2" s="132"/>
      <c r="AY2" s="132"/>
      <c r="AZ2" s="132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7" t="s">
        <v>23</v>
      </c>
      <c r="BC4" s="127" t="s">
        <v>53</v>
      </c>
      <c r="BD4" s="127" t="s">
        <v>25</v>
      </c>
      <c r="BE4" s="127"/>
      <c r="BF4" s="127" t="s">
        <v>23</v>
      </c>
      <c r="BG4" s="127" t="s">
        <v>53</v>
      </c>
      <c r="BH4" s="127" t="s">
        <v>25</v>
      </c>
      <c r="BI4" s="127"/>
      <c r="BJ4" s="127" t="s">
        <v>23</v>
      </c>
      <c r="BK4" s="127" t="s">
        <v>53</v>
      </c>
      <c r="BL4" s="127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6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6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6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6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6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6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30" t="s">
        <v>76</v>
      </c>
      <c r="AY17" s="130"/>
      <c r="AZ17" s="130"/>
      <c r="BB17" s="126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30" t="s">
        <v>73</v>
      </c>
      <c r="AY18" s="130"/>
      <c r="AZ18" s="130"/>
      <c r="BB18" s="126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30" t="s">
        <v>74</v>
      </c>
      <c r="AY19" s="130"/>
      <c r="AZ19" s="130"/>
      <c r="BB19" s="126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31" t="s">
        <v>75</v>
      </c>
      <c r="AY20" s="131"/>
      <c r="AZ20" s="131"/>
      <c r="BA20" s="6"/>
      <c r="BB20" s="126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40">
        <v>154</v>
      </c>
      <c r="BC21" s="141">
        <v>10</v>
      </c>
      <c r="BD21" s="141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98</v>
      </c>
      <c r="F1" s="21"/>
      <c r="G1" s="21"/>
      <c r="H1" s="21"/>
      <c r="I1" s="21"/>
      <c r="Q1" s="21" t="s">
        <v>98</v>
      </c>
      <c r="AC1" s="21" t="s">
        <v>98</v>
      </c>
      <c r="AG1" s="32"/>
      <c r="AH1" s="32"/>
      <c r="AI1" s="32"/>
      <c r="AO1" s="21" t="s">
        <v>98</v>
      </c>
      <c r="AQ1" s="19"/>
      <c r="BA1" s="21" t="s">
        <v>98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33">
        <v>2015</v>
      </c>
      <c r="AX2" s="133"/>
      <c r="AY2" s="133"/>
      <c r="AZ2" s="128"/>
      <c r="BA2" s="128"/>
      <c r="BB2" s="128">
        <v>2016</v>
      </c>
      <c r="BC2" s="128"/>
      <c r="BE2" s="128"/>
      <c r="BF2" s="128">
        <v>2017</v>
      </c>
      <c r="BG2" s="128"/>
      <c r="BH2" s="128"/>
      <c r="BI2" s="133">
        <v>2018</v>
      </c>
      <c r="BJ2" s="133"/>
      <c r="BK2" s="133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8"/>
      <c r="BA3" s="128" t="s">
        <v>23</v>
      </c>
      <c r="BB3" s="128" t="s">
        <v>24</v>
      </c>
      <c r="BC3" s="128" t="s">
        <v>25</v>
      </c>
      <c r="BD3" s="128"/>
      <c r="BE3" s="128" t="s">
        <v>23</v>
      </c>
      <c r="BF3" s="128" t="s">
        <v>24</v>
      </c>
      <c r="BG3" s="128" t="s">
        <v>25</v>
      </c>
      <c r="BH3" s="128"/>
      <c r="BI3" s="128" t="s">
        <v>23</v>
      </c>
      <c r="BJ3" s="128" t="s">
        <v>24</v>
      </c>
      <c r="BK3" s="128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36"/>
      <c r="AT4" s="136"/>
      <c r="AU4" s="136"/>
      <c r="AV4" s="136"/>
      <c r="AW4" s="136"/>
      <c r="AX4" s="136"/>
      <c r="AY4" s="136"/>
      <c r="AZ4" s="136"/>
      <c r="BA4" s="112">
        <v>6</v>
      </c>
      <c r="BB4" s="125"/>
      <c r="BC4" s="125">
        <v>9</v>
      </c>
      <c r="BE4" s="136"/>
      <c r="BF4" s="136"/>
      <c r="BG4" s="136"/>
      <c r="BH4" s="136"/>
      <c r="BI4" s="136"/>
      <c r="BJ4" s="136"/>
      <c r="BK4" s="136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7">
        <v>63</v>
      </c>
      <c r="BB5" s="125"/>
      <c r="BC5" s="125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7">
        <v>135</v>
      </c>
      <c r="BB6" s="125"/>
      <c r="BC6" s="125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6">
        <v>220</v>
      </c>
      <c r="BB7" s="125">
        <v>1</v>
      </c>
      <c r="BC7" s="125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6">
        <v>308</v>
      </c>
      <c r="BB8" s="125">
        <v>1</v>
      </c>
      <c r="BC8" s="125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6">
        <v>428</v>
      </c>
      <c r="BB9" s="125">
        <v>1</v>
      </c>
      <c r="BC9" s="125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6">
        <v>449</v>
      </c>
      <c r="BB10" s="125">
        <v>1</v>
      </c>
      <c r="BC10" s="125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6">
        <v>459</v>
      </c>
      <c r="BB11" s="125">
        <v>3</v>
      </c>
      <c r="BC11" s="125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7">
        <v>459</v>
      </c>
      <c r="BB12" s="127">
        <v>3</v>
      </c>
      <c r="BC12" s="127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6"/>
      <c r="BB13" s="125"/>
      <c r="BC13" s="125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6"/>
      <c r="BB14" s="125"/>
      <c r="BC14" s="125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6"/>
      <c r="BB15" s="125"/>
      <c r="BC15" s="125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9" t="s">
        <v>100</v>
      </c>
      <c r="BB16" s="125"/>
      <c r="BC16" s="125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9" t="s">
        <v>101</v>
      </c>
      <c r="BB17" s="125"/>
      <c r="BC17" s="125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6" t="s">
        <v>102</v>
      </c>
      <c r="BB18" s="126"/>
      <c r="BC18" s="125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6"/>
      <c r="BB19" s="126"/>
      <c r="BC19" s="126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6"/>
      <c r="BB20" s="129"/>
      <c r="BC20" s="129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8" t="s">
        <v>99</v>
      </c>
      <c r="BB21" s="129"/>
      <c r="BC21" s="129"/>
    </row>
    <row r="22" spans="1:63" x14ac:dyDescent="0.25">
      <c r="AO22" s="102">
        <v>833</v>
      </c>
      <c r="AP22" s="102"/>
      <c r="AQ22" s="102"/>
      <c r="BA22" s="129"/>
      <c r="BB22" s="129"/>
      <c r="BC22" s="129"/>
    </row>
    <row r="23" spans="1:63" x14ac:dyDescent="0.25">
      <c r="AO23" s="102"/>
      <c r="AP23" s="34"/>
      <c r="AQ23" s="33"/>
      <c r="BA23" s="129"/>
      <c r="BB23" s="34"/>
      <c r="BC23" s="126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13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104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32" t="s">
        <v>88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"/>
      <c r="Q2" s="132" t="s">
        <v>88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16"/>
      <c r="AC2" s="132" t="s">
        <v>88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6"/>
      <c r="AO2" s="135" t="s">
        <v>88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4" t="s">
        <v>23</v>
      </c>
      <c r="BB4" s="124" t="s">
        <v>24</v>
      </c>
      <c r="BC4" s="124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96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97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34" t="s">
        <v>60</v>
      </c>
      <c r="AL36" s="134"/>
      <c r="AS36" s="32" t="s">
        <v>65</v>
      </c>
      <c r="AW36" s="32" t="s">
        <v>65</v>
      </c>
      <c r="BA36" s="32" t="s">
        <v>65</v>
      </c>
    </row>
    <row r="37" spans="1:55" x14ac:dyDescent="0.25">
      <c r="AK37" s="134"/>
      <c r="AL37" s="134"/>
    </row>
    <row r="38" spans="1:55" x14ac:dyDescent="0.25">
      <c r="A38" s="15" t="s">
        <v>55</v>
      </c>
      <c r="AK38" s="134"/>
      <c r="AL38" s="134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 @ CDFW</cp:lastModifiedBy>
  <cp:lastPrinted>2017-08-23T15:37:03Z</cp:lastPrinted>
  <dcterms:created xsi:type="dcterms:W3CDTF">2004-07-26T22:42:45Z</dcterms:created>
  <dcterms:modified xsi:type="dcterms:W3CDTF">2017-08-23T18:28:18Z</dcterms:modified>
</cp:coreProperties>
</file>