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8544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M5" i="3" l="1"/>
  <c r="N5" i="3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7" i="3"/>
  <c r="C8" i="3"/>
  <c r="C9" i="3"/>
  <c r="C10" i="3"/>
  <c r="C11" i="3" s="1"/>
  <c r="C12" i="3" s="1"/>
  <c r="C13" i="3" s="1"/>
  <c r="C14" i="3" s="1"/>
  <c r="C15" i="3" s="1"/>
  <c r="C16" i="3" s="1"/>
  <c r="C17" i="3" s="1"/>
  <c r="C18" i="3" s="1"/>
  <c r="C6" i="3"/>
  <c r="E5" i="3"/>
  <c r="R12" i="4" l="1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8" l="1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J39" i="4" l="1"/>
  <c r="I39" i="4"/>
  <c r="H39" i="4"/>
  <c r="G39" i="4"/>
  <c r="K39" i="4" l="1"/>
  <c r="Q20" i="3" l="1"/>
  <c r="R20" i="3"/>
  <c r="S20" i="3"/>
  <c r="P20" i="3"/>
  <c r="AF21" i="8"/>
  <c r="S39" i="4" l="1"/>
  <c r="R39" i="4"/>
  <c r="L39" i="4"/>
  <c r="AF16" i="8" l="1"/>
  <c r="AF17" i="8"/>
  <c r="AF18" i="8"/>
  <c r="AF19" i="8"/>
  <c r="AF20" i="8"/>
  <c r="AB21" i="8" l="1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AA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F23" i="8" s="1"/>
  <c r="AB11" i="8"/>
  <c r="AB23" i="8" s="1"/>
  <c r="AA11" i="8"/>
  <c r="AA23" i="8" s="1"/>
  <c r="U11" i="8"/>
  <c r="U23" i="8" s="1"/>
  <c r="T11" i="8"/>
  <c r="N11" i="8"/>
  <c r="N23" i="8" s="1"/>
  <c r="M11" i="8"/>
  <c r="M23" i="8" s="1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T23" i="8" l="1"/>
  <c r="AA15" i="3"/>
  <c r="AB15" i="3"/>
  <c r="AA16" i="3"/>
  <c r="AB16" i="3"/>
  <c r="AA17" i="3"/>
  <c r="AB17" i="3"/>
  <c r="AA18" i="3"/>
  <c r="AB18" i="3"/>
  <c r="T15" i="3"/>
  <c r="U15" i="3"/>
  <c r="T16" i="3"/>
  <c r="U16" i="3"/>
  <c r="T17" i="3"/>
  <c r="U17" i="3"/>
  <c r="T18" i="3"/>
  <c r="U18" i="3"/>
  <c r="M15" i="3"/>
  <c r="N15" i="3"/>
  <c r="M16" i="3"/>
  <c r="N16" i="3"/>
  <c r="M17" i="3"/>
  <c r="N17" i="3"/>
  <c r="M18" i="3"/>
  <c r="N18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0" i="3" l="1"/>
  <c r="G20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0" i="3"/>
  <c r="Y20" i="3"/>
  <c r="Z20" i="3"/>
  <c r="W20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0" i="3" l="1"/>
  <c r="T20" i="3"/>
  <c r="AA20" i="3"/>
  <c r="AB20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0" i="3" l="1"/>
  <c r="I20" i="3"/>
  <c r="K20" i="3"/>
  <c r="M20" i="3" l="1"/>
  <c r="N20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<sst xmlns="http://schemas.openxmlformats.org/spreadsheetml/2006/main" count="573" uniqueCount="121">
  <si>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</si>
  <si>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</si>
  <si>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</si>
  <si>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</si>
  <si>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</si>
  <si>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</si>
  <si>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</si>
  <si>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</si>
  <si>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</si>
  <si>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</si>
  <si>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</si>
  <si>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</si>
  <si>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</si>
  <si>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</si>
  <si>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</si>
  <si>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</si>
  <si>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</si>
  <si>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</si>
  <si>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</si>
  <si>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</si>
  <si>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</si>
  <si>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</si>
  <si>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</si>
  <si>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</si>
  <si>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</si>
  <si>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</si>
  <si>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</si>
  <si>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</si>
  <si>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</si>
  <si>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</si>
  <si>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</si>
  <si>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</si>
  <si>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</si>
  <si>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</si>
  <si>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</si>
  <si>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</si>
  <si>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</si>
  <si>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</si>
  <si>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</si>
  <si>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</si>
  <si>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</si>
  <si>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</si>
  <si>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</si>
  <si>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</si>
  <si>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</si>
  <si>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</si>
  <si>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</si>
  <si>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</si>
  <si>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</si>
  <si>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</si>
  <si>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</si>
  <si>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</si>
  <si>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</si>
  <si>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</si>
  <si>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</si>
  <si>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</si>
  <si>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</si>
  <si>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</si>
  <si>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</si>
  <si>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</si>
  <si>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</si>
  <si>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</si>
  <si>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</si>
  <si>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</si>
  <si>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</si>
  <si>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</si>
  <si>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</si>
  <si>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</si>
  <si>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</si>
  <si>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</si>
  <si>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</si>
  <si>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</si>
  <si>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</si>
  <si>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</si>
  <si>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</si>
  <si>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</si>
  <si>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</si>
  <si>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</si>
  <si>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</si>
  <si>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</si>
  <si>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</si>
  <si>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</si>
  <si>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</si>
  <si>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</si>
  <si>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</si>
  <si>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</si>
  <si>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</si>
  <si>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</si>
  <si>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</si>
  <si>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</si>
  <si>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</si>
  <si>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</si>
  <si>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</si>
  <si>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</si>
  <si>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</si>
  <si>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</si>
  <si>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</si>
  <si>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</si>
  <si>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</si>
  <si>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</si>
  <si>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</si>
  <si>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</si>
  <si>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</si>
  <si>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</si>
  <si>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</si>
  <si>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</si>
  <si>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</si>
  <si>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</si>
  <si>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</si>
  <si>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</si>
  <si>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</si>
  <si>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</si>
  <si>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</si>
  <si>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t>5/  In 2018, Chinook processed prior to Julian week 42 are considered spring Chinook, those after Julian week 41 are considered fall Chinook.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</si>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</sst>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120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zoomScale="90" zoomScaleNormal="90" workbookViewId="0">
      <selection activeCell="I16" sqref="I16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08" t="s">
        <v>29</v>
      </c>
      <c r="AE2" s="208"/>
      <c r="AF2" s="208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09"/>
      <c r="AE3" s="209"/>
      <c r="AF3" s="209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7" t="s">
        <v>44</v>
      </c>
      <c r="J12" s="207" t="s">
        <v>44</v>
      </c>
      <c r="K12" s="207" t="s">
        <v>44</v>
      </c>
      <c r="L12" s="207" t="s">
        <v>44</v>
      </c>
      <c r="M12" s="207" t="s">
        <v>44</v>
      </c>
      <c r="N12" s="207" t="s">
        <v>44</v>
      </c>
      <c r="O12" s="138"/>
      <c r="P12" s="207" t="s">
        <v>44</v>
      </c>
      <c r="Q12" s="207" t="s">
        <v>44</v>
      </c>
      <c r="R12" s="207" t="s">
        <v>44</v>
      </c>
      <c r="S12" s="207" t="s">
        <v>44</v>
      </c>
      <c r="T12" s="207" t="s">
        <v>44</v>
      </c>
      <c r="U12" s="207" t="s">
        <v>44</v>
      </c>
      <c r="V12" s="138"/>
      <c r="W12" s="207" t="s">
        <v>44</v>
      </c>
      <c r="X12" s="207" t="s">
        <v>44</v>
      </c>
      <c r="Y12" s="207" t="s">
        <v>44</v>
      </c>
      <c r="Z12" s="207" t="s">
        <v>44</v>
      </c>
      <c r="AA12" s="207" t="s">
        <v>44</v>
      </c>
      <c r="AB12" s="207" t="s">
        <v>44</v>
      </c>
      <c r="AC12" s="138"/>
      <c r="AD12" s="207" t="s">
        <v>44</v>
      </c>
      <c r="AE12" s="207" t="s">
        <v>44</v>
      </c>
      <c r="AF12" s="207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/>
      <c r="H14" s="137"/>
      <c r="I14" s="137"/>
      <c r="J14" s="137"/>
      <c r="K14" s="137"/>
      <c r="L14" s="137"/>
      <c r="M14" s="137">
        <f t="shared" si="9"/>
        <v>0</v>
      </c>
      <c r="N14" s="137">
        <f t="shared" si="9"/>
        <v>0</v>
      </c>
      <c r="O14" s="138"/>
      <c r="P14" s="137"/>
      <c r="Q14" s="137"/>
      <c r="R14" s="137"/>
      <c r="S14" s="137"/>
      <c r="T14" s="137">
        <f t="shared" si="10"/>
        <v>0</v>
      </c>
      <c r="U14" s="137">
        <f t="shared" si="10"/>
        <v>0</v>
      </c>
      <c r="V14" s="138"/>
      <c r="W14" s="137"/>
      <c r="X14" s="137"/>
      <c r="Y14" s="137"/>
      <c r="Z14" s="137"/>
      <c r="AA14" s="137">
        <f t="shared" si="11"/>
        <v>0</v>
      </c>
      <c r="AB14" s="137">
        <f t="shared" si="11"/>
        <v>0</v>
      </c>
      <c r="AC14" s="138"/>
      <c r="AD14" s="137"/>
      <c r="AE14" s="137"/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/>
      <c r="H15" s="137"/>
      <c r="I15" s="137"/>
      <c r="J15" s="137"/>
      <c r="K15" s="137"/>
      <c r="L15" s="137"/>
      <c r="M15" s="137">
        <f t="shared" si="9"/>
        <v>0</v>
      </c>
      <c r="N15" s="137">
        <f t="shared" si="9"/>
        <v>0</v>
      </c>
      <c r="O15" s="138"/>
      <c r="P15" s="137"/>
      <c r="Q15" s="137"/>
      <c r="R15" s="137"/>
      <c r="S15" s="137"/>
      <c r="T15" s="137">
        <f t="shared" si="10"/>
        <v>0</v>
      </c>
      <c r="U15" s="137">
        <f t="shared" si="10"/>
        <v>0</v>
      </c>
      <c r="V15" s="138"/>
      <c r="W15" s="137"/>
      <c r="X15" s="137"/>
      <c r="Y15" s="137"/>
      <c r="Z15" s="137"/>
      <c r="AA15" s="137">
        <f t="shared" si="11"/>
        <v>0</v>
      </c>
      <c r="AB15" s="137">
        <f t="shared" si="11"/>
        <v>0</v>
      </c>
      <c r="AC15" s="138"/>
      <c r="AD15" s="137"/>
      <c r="AE15" s="137"/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/>
      <c r="H16" s="137"/>
      <c r="I16" s="137"/>
      <c r="J16" s="137"/>
      <c r="K16" s="137"/>
      <c r="L16" s="137"/>
      <c r="M16" s="137">
        <f t="shared" si="9"/>
        <v>0</v>
      </c>
      <c r="N16" s="137">
        <f t="shared" si="9"/>
        <v>0</v>
      </c>
      <c r="O16" s="138"/>
      <c r="P16" s="137"/>
      <c r="Q16" s="137"/>
      <c r="R16" s="137"/>
      <c r="S16" s="137"/>
      <c r="T16" s="137">
        <f t="shared" si="10"/>
        <v>0</v>
      </c>
      <c r="U16" s="137">
        <f t="shared" si="10"/>
        <v>0</v>
      </c>
      <c r="V16" s="138"/>
      <c r="W16" s="137"/>
      <c r="X16" s="137"/>
      <c r="Y16" s="137"/>
      <c r="Z16" s="137"/>
      <c r="AA16" s="137">
        <f t="shared" si="11"/>
        <v>0</v>
      </c>
      <c r="AB16" s="137">
        <f t="shared" si="11"/>
        <v>0</v>
      </c>
      <c r="AC16" s="138"/>
      <c r="AD16" s="137"/>
      <c r="AE16" s="137"/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/>
      <c r="H17" s="137"/>
      <c r="I17" s="137"/>
      <c r="J17" s="137"/>
      <c r="K17" s="137"/>
      <c r="L17" s="137"/>
      <c r="M17" s="137">
        <f t="shared" si="9"/>
        <v>0</v>
      </c>
      <c r="N17" s="137">
        <f t="shared" si="9"/>
        <v>0</v>
      </c>
      <c r="O17" s="138"/>
      <c r="P17" s="137"/>
      <c r="Q17" s="137"/>
      <c r="R17" s="137"/>
      <c r="S17" s="137"/>
      <c r="T17" s="137">
        <f t="shared" si="10"/>
        <v>0</v>
      </c>
      <c r="U17" s="137">
        <f t="shared" si="10"/>
        <v>0</v>
      </c>
      <c r="V17" s="138"/>
      <c r="W17" s="137"/>
      <c r="X17" s="137"/>
      <c r="Y17" s="137"/>
      <c r="Z17" s="137"/>
      <c r="AA17" s="137">
        <f t="shared" si="11"/>
        <v>0</v>
      </c>
      <c r="AB17" s="137">
        <f t="shared" si="11"/>
        <v>0</v>
      </c>
      <c r="AC17" s="138"/>
      <c r="AD17" s="137"/>
      <c r="AE17" s="137"/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36</v>
      </c>
      <c r="H23" s="148"/>
      <c r="I23" s="148">
        <f t="shared" ref="I23:AF23" si="16">SUM(I5:I21)</f>
        <v>21</v>
      </c>
      <c r="J23" s="148">
        <f t="shared" si="16"/>
        <v>7</v>
      </c>
      <c r="K23" s="148">
        <f t="shared" si="16"/>
        <v>817</v>
      </c>
      <c r="L23" s="148">
        <f t="shared" si="16"/>
        <v>149</v>
      </c>
      <c r="M23" s="148">
        <f t="shared" si="16"/>
        <v>838</v>
      </c>
      <c r="N23" s="148">
        <f t="shared" si="16"/>
        <v>156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2</v>
      </c>
      <c r="X23" s="206">
        <f t="shared" si="16"/>
        <v>0</v>
      </c>
      <c r="Y23" s="206">
        <f t="shared" si="16"/>
        <v>28</v>
      </c>
      <c r="Z23" s="206">
        <f t="shared" si="16"/>
        <v>1</v>
      </c>
      <c r="AA23" s="206">
        <f t="shared" si="16"/>
        <v>30</v>
      </c>
      <c r="AB23" s="206">
        <f t="shared" si="16"/>
        <v>1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114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115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9" sqref="A2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/>
      <c r="H5" s="172"/>
      <c r="I5" s="172"/>
      <c r="J5" s="172"/>
      <c r="K5" s="172"/>
      <c r="L5" s="172"/>
      <c r="M5" s="172">
        <f t="shared" ref="M5:M7" si="0">I5+K5</f>
        <v>0</v>
      </c>
      <c r="N5" s="172">
        <f t="shared" ref="N5:N7" si="1">J5+L5</f>
        <v>0</v>
      </c>
      <c r="O5" s="87"/>
      <c r="P5" s="172"/>
      <c r="Q5" s="172"/>
      <c r="R5" s="172"/>
      <c r="S5" s="172"/>
      <c r="T5" s="172">
        <f t="shared" ref="T5:T7" si="2">P5+R5</f>
        <v>0</v>
      </c>
      <c r="U5" s="172">
        <f t="shared" ref="U5:U7" si="3">Q5+S5</f>
        <v>0</v>
      </c>
      <c r="V5" s="87"/>
      <c r="W5" s="89"/>
      <c r="X5" s="89"/>
      <c r="Y5" s="89"/>
      <c r="Z5" s="89"/>
      <c r="AA5" s="89">
        <f t="shared" ref="AA5:AA7" si="4">W5+Y5</f>
        <v>0</v>
      </c>
      <c r="AB5" s="89">
        <f t="shared" ref="AB5:AB7" si="5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8" si="6">C6+6</f>
        <v>43331</v>
      </c>
      <c r="F6" s="54"/>
      <c r="G6" s="172"/>
      <c r="H6" s="172"/>
      <c r="I6" s="172"/>
      <c r="J6" s="172"/>
      <c r="K6" s="172"/>
      <c r="L6" s="172"/>
      <c r="M6" s="172">
        <f t="shared" si="0"/>
        <v>0</v>
      </c>
      <c r="N6" s="172">
        <f t="shared" si="1"/>
        <v>0</v>
      </c>
      <c r="O6" s="87"/>
      <c r="P6" s="172"/>
      <c r="Q6" s="172"/>
      <c r="R6" s="172"/>
      <c r="S6" s="172"/>
      <c r="T6" s="172">
        <f t="shared" si="2"/>
        <v>0</v>
      </c>
      <c r="U6" s="172">
        <f t="shared" si="3"/>
        <v>0</v>
      </c>
      <c r="V6" s="87"/>
      <c r="W6" s="89"/>
      <c r="X6" s="89"/>
      <c r="Y6" s="89"/>
      <c r="Z6" s="89"/>
      <c r="AA6" s="89">
        <f t="shared" si="4"/>
        <v>0</v>
      </c>
      <c r="AB6" s="89">
        <f t="shared" si="5"/>
        <v>0</v>
      </c>
      <c r="AD6" s="43"/>
    </row>
    <row r="7" spans="1:30" s="15" customFormat="1" x14ac:dyDescent="0.25">
      <c r="A7" s="88">
        <v>34</v>
      </c>
      <c r="B7" s="54"/>
      <c r="C7" s="9">
        <f t="shared" ref="C7:C18" si="7">C6+7</f>
        <v>43332</v>
      </c>
      <c r="D7" s="110"/>
      <c r="E7" s="9">
        <f t="shared" si="6"/>
        <v>43338</v>
      </c>
      <c r="F7" s="54"/>
      <c r="G7" s="172"/>
      <c r="H7" s="172"/>
      <c r="I7" s="172"/>
      <c r="J7" s="172"/>
      <c r="K7" s="172"/>
      <c r="L7" s="172"/>
      <c r="M7" s="172">
        <f t="shared" si="0"/>
        <v>0</v>
      </c>
      <c r="N7" s="172">
        <f t="shared" si="1"/>
        <v>0</v>
      </c>
      <c r="O7" s="87"/>
      <c r="P7" s="172"/>
      <c r="Q7" s="172"/>
      <c r="R7" s="172"/>
      <c r="S7" s="172"/>
      <c r="T7" s="172">
        <f t="shared" si="2"/>
        <v>0</v>
      </c>
      <c r="U7" s="172">
        <f t="shared" si="3"/>
        <v>0</v>
      </c>
      <c r="V7" s="87"/>
      <c r="W7" s="89"/>
      <c r="X7" s="89"/>
      <c r="Y7" s="89"/>
      <c r="Z7" s="89"/>
      <c r="AA7" s="89">
        <f t="shared" si="4"/>
        <v>0</v>
      </c>
      <c r="AB7" s="89">
        <f t="shared" si="5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6"/>
        <v>43345</v>
      </c>
      <c r="F8" s="54"/>
      <c r="G8" s="99"/>
      <c r="H8" s="99"/>
      <c r="I8" s="99"/>
      <c r="J8" s="99"/>
      <c r="K8" s="99"/>
      <c r="L8" s="99"/>
      <c r="M8" s="99">
        <f t="shared" ref="M8:N9" si="8">I8+K8</f>
        <v>0</v>
      </c>
      <c r="N8" s="99">
        <f t="shared" si="8"/>
        <v>0</v>
      </c>
      <c r="O8" s="87"/>
      <c r="P8" s="99"/>
      <c r="Q8" s="99"/>
      <c r="R8" s="99"/>
      <c r="S8" s="99"/>
      <c r="T8" s="99">
        <f>P8+R8</f>
        <v>0</v>
      </c>
      <c r="U8" s="99">
        <f>Q8+S8</f>
        <v>0</v>
      </c>
      <c r="V8" s="87"/>
      <c r="W8" s="89"/>
      <c r="X8" s="89"/>
      <c r="Y8" s="89"/>
      <c r="Z8" s="89"/>
      <c r="AA8" s="89">
        <f t="shared" ref="AA8:AB9" si="9">W8+Y8</f>
        <v>0</v>
      </c>
      <c r="AB8" s="89">
        <f t="shared" si="9"/>
        <v>0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6"/>
        <v>43352</v>
      </c>
      <c r="F9" s="2"/>
      <c r="G9" s="19"/>
      <c r="H9" s="19"/>
      <c r="I9" s="19"/>
      <c r="J9" s="19"/>
      <c r="K9" s="19"/>
      <c r="L9" s="19"/>
      <c r="M9" s="99">
        <f t="shared" si="8"/>
        <v>0</v>
      </c>
      <c r="N9" s="99">
        <f t="shared" si="8"/>
        <v>0</v>
      </c>
      <c r="O9" s="57"/>
      <c r="P9" s="19"/>
      <c r="Q9" s="19"/>
      <c r="R9" s="19"/>
      <c r="S9" s="19"/>
      <c r="T9" s="55">
        <f t="shared" ref="T9:T14" si="10">P9+R9</f>
        <v>0</v>
      </c>
      <c r="U9" s="55">
        <f t="shared" ref="U9:U14" si="11">Q9+S9</f>
        <v>0</v>
      </c>
      <c r="V9" s="57"/>
      <c r="W9" s="90"/>
      <c r="X9" s="90"/>
      <c r="Y9" s="90"/>
      <c r="Z9" s="90"/>
      <c r="AA9" s="89">
        <f t="shared" si="9"/>
        <v>0</v>
      </c>
      <c r="AB9" s="89">
        <f t="shared" si="9"/>
        <v>0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6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6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6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40</v>
      </c>
      <c r="B13" s="2"/>
      <c r="C13" s="9">
        <f t="shared" si="7"/>
        <v>43374</v>
      </c>
      <c r="D13" s="4" t="s">
        <v>44</v>
      </c>
      <c r="E13" s="9">
        <f t="shared" si="6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41</v>
      </c>
      <c r="B14" s="2"/>
      <c r="C14" s="9">
        <f t="shared" si="7"/>
        <v>43381</v>
      </c>
      <c r="D14" s="4" t="s">
        <v>44</v>
      </c>
      <c r="E14" s="9">
        <f t="shared" si="6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42</v>
      </c>
      <c r="B15" s="2"/>
      <c r="C15" s="9">
        <f t="shared" si="7"/>
        <v>43388</v>
      </c>
      <c r="D15" s="4" t="s">
        <v>44</v>
      </c>
      <c r="E15" s="9">
        <f t="shared" si="6"/>
        <v>43394</v>
      </c>
      <c r="F15" s="2"/>
      <c r="G15" s="19"/>
      <c r="H15" s="19"/>
      <c r="I15" s="70"/>
      <c r="J15" s="70"/>
      <c r="K15" s="70"/>
      <c r="L15" s="70"/>
      <c r="M15" s="117">
        <f t="shared" ref="M15:M18" si="16">I15+K15</f>
        <v>0</v>
      </c>
      <c r="N15" s="117">
        <f t="shared" ref="N15:N18" si="17">J15+L15</f>
        <v>0</v>
      </c>
      <c r="O15" s="10"/>
      <c r="P15" s="70"/>
      <c r="Q15" s="70"/>
      <c r="R15" s="70"/>
      <c r="S15" s="70"/>
      <c r="T15" s="117">
        <f t="shared" ref="T15:T18" si="18">P15+R15</f>
        <v>0</v>
      </c>
      <c r="U15" s="117">
        <f t="shared" ref="U15:U18" si="19">Q15+S15</f>
        <v>0</v>
      </c>
      <c r="V15" s="10"/>
      <c r="W15" s="70"/>
      <c r="X15" s="70"/>
      <c r="Y15" s="70"/>
      <c r="Z15" s="70"/>
      <c r="AA15" s="89">
        <f t="shared" ref="AA15:AA18" si="20">W15+Y15</f>
        <v>0</v>
      </c>
      <c r="AB15" s="89">
        <f t="shared" ref="AB15:AB18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6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si="6"/>
        <v>43408</v>
      </c>
      <c r="F17" s="2"/>
      <c r="G17" s="19"/>
      <c r="H17" s="19"/>
      <c r="I17" s="70"/>
      <c r="J17" s="70"/>
      <c r="K17" s="70"/>
      <c r="L17" s="70"/>
      <c r="M17" s="117">
        <f t="shared" si="16"/>
        <v>0</v>
      </c>
      <c r="N17" s="117">
        <f t="shared" si="17"/>
        <v>0</v>
      </c>
      <c r="O17" s="10"/>
      <c r="P17" s="70"/>
      <c r="Q17" s="70"/>
      <c r="R17" s="70"/>
      <c r="S17" s="70"/>
      <c r="T17" s="117">
        <f t="shared" si="18"/>
        <v>0</v>
      </c>
      <c r="U17" s="117">
        <f t="shared" si="19"/>
        <v>0</v>
      </c>
      <c r="V17" s="10"/>
      <c r="W17" s="70"/>
      <c r="X17" s="70"/>
      <c r="Y17" s="70"/>
      <c r="Z17" s="70"/>
      <c r="AA17" s="89">
        <f t="shared" si="20"/>
        <v>0</v>
      </c>
      <c r="AB17" s="89">
        <f t="shared" si="21"/>
        <v>0</v>
      </c>
      <c r="AC17" t="s">
        <v>45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6"/>
        <v>43415</v>
      </c>
      <c r="F18" s="2"/>
      <c r="G18" s="163"/>
      <c r="H18" s="163"/>
      <c r="I18" s="163"/>
      <c r="J18" s="163"/>
      <c r="K18" s="163"/>
      <c r="L18" s="163"/>
      <c r="M18" s="163">
        <f t="shared" si="16"/>
        <v>0</v>
      </c>
      <c r="N18" s="163">
        <f t="shared" si="17"/>
        <v>0</v>
      </c>
      <c r="O18" s="42"/>
      <c r="P18" s="163"/>
      <c r="Q18" s="163"/>
      <c r="R18" s="163"/>
      <c r="S18" s="163"/>
      <c r="T18" s="163">
        <f t="shared" si="18"/>
        <v>0</v>
      </c>
      <c r="U18" s="163">
        <f t="shared" si="19"/>
        <v>0</v>
      </c>
      <c r="V18" s="42"/>
      <c r="W18" s="163"/>
      <c r="X18" s="163"/>
      <c r="Y18" s="163"/>
      <c r="Z18" s="163"/>
      <c r="AA18" s="164">
        <f t="shared" si="20"/>
        <v>0</v>
      </c>
      <c r="AB18" s="164">
        <f t="shared" si="21"/>
        <v>0</v>
      </c>
    </row>
    <row r="19" spans="1:29" x14ac:dyDescent="0.25">
      <c r="A19" s="2"/>
      <c r="B19" s="2"/>
      <c r="C19" s="9"/>
      <c r="D19" s="4"/>
      <c r="E19" s="9"/>
      <c r="F19" s="2"/>
      <c r="G19" s="19"/>
      <c r="H19" s="19"/>
      <c r="I19" s="19"/>
      <c r="J19" s="19"/>
      <c r="K19" s="19"/>
      <c r="L19" s="19"/>
      <c r="M19" s="55"/>
      <c r="N19" s="55"/>
      <c r="O19" s="10"/>
      <c r="P19" s="19"/>
      <c r="Q19" s="19"/>
      <c r="R19" s="19"/>
      <c r="S19" s="19"/>
      <c r="T19" s="55"/>
      <c r="U19" s="55"/>
      <c r="V19" s="10"/>
      <c r="W19" s="19"/>
      <c r="X19" s="19"/>
      <c r="Y19" s="19"/>
      <c r="Z19" s="19"/>
      <c r="AA19" s="55"/>
      <c r="AB19" s="55"/>
    </row>
    <row r="20" spans="1:29" x14ac:dyDescent="0.25">
      <c r="A20" s="2"/>
      <c r="B20" s="2"/>
      <c r="C20" s="9"/>
      <c r="D20" s="4"/>
      <c r="E20" s="44" t="s">
        <v>101</v>
      </c>
      <c r="F20" s="2"/>
      <c r="G20" s="86">
        <f>SUM(G8:G19)</f>
        <v>0</v>
      </c>
      <c r="H20" s="86"/>
      <c r="I20" s="86">
        <f t="shared" ref="I20:N20" si="22">SUM(I8:I19)</f>
        <v>0</v>
      </c>
      <c r="J20" s="86">
        <f t="shared" si="22"/>
        <v>0</v>
      </c>
      <c r="K20" s="86">
        <f t="shared" si="22"/>
        <v>0</v>
      </c>
      <c r="L20" s="86">
        <f t="shared" si="22"/>
        <v>0</v>
      </c>
      <c r="M20" s="86">
        <f t="shared" si="22"/>
        <v>0</v>
      </c>
      <c r="N20" s="86">
        <f t="shared" si="22"/>
        <v>0</v>
      </c>
      <c r="O20" s="165"/>
      <c r="P20" s="86">
        <f t="shared" ref="P20:U20" si="23">SUM(P8:P19)</f>
        <v>0</v>
      </c>
      <c r="Q20" s="86">
        <f t="shared" si="23"/>
        <v>0</v>
      </c>
      <c r="R20" s="86">
        <f t="shared" si="23"/>
        <v>0</v>
      </c>
      <c r="S20" s="86">
        <f t="shared" si="23"/>
        <v>0</v>
      </c>
      <c r="T20" s="86">
        <f t="shared" si="23"/>
        <v>0</v>
      </c>
      <c r="U20" s="86">
        <f t="shared" si="23"/>
        <v>0</v>
      </c>
      <c r="V20" s="165"/>
      <c r="W20" s="86">
        <f t="shared" ref="W20:AB20" si="24">SUM(W8:W19)</f>
        <v>0</v>
      </c>
      <c r="X20" s="86">
        <f t="shared" si="24"/>
        <v>0</v>
      </c>
      <c r="Y20" s="86">
        <f t="shared" si="24"/>
        <v>0</v>
      </c>
      <c r="Z20" s="86">
        <f t="shared" si="24"/>
        <v>0</v>
      </c>
      <c r="AA20" s="86">
        <f t="shared" si="24"/>
        <v>0</v>
      </c>
      <c r="AB20" s="86">
        <f t="shared" si="24"/>
        <v>0</v>
      </c>
    </row>
    <row r="21" spans="1:29" x14ac:dyDescent="0.25">
      <c r="A21" s="111"/>
      <c r="B21" s="3"/>
      <c r="C21" s="73"/>
      <c r="D21" s="74"/>
      <c r="E21" s="73"/>
      <c r="F21" s="3"/>
      <c r="G21" s="79"/>
      <c r="H21" s="79"/>
      <c r="I21" s="79"/>
      <c r="J21" s="79"/>
      <c r="K21" s="79"/>
      <c r="L21" s="79"/>
      <c r="M21" s="79"/>
      <c r="N21" s="79"/>
      <c r="O21" s="91"/>
      <c r="P21" s="79"/>
      <c r="Q21" s="79"/>
      <c r="R21" s="79"/>
      <c r="S21" s="79"/>
      <c r="T21" s="79"/>
      <c r="U21" s="79"/>
      <c r="V21" s="91"/>
      <c r="W21" s="79"/>
      <c r="X21" s="79"/>
      <c r="Y21" s="79"/>
      <c r="Z21" s="79"/>
      <c r="AA21" s="79"/>
      <c r="AB21" s="79"/>
    </row>
    <row r="22" spans="1:29" ht="15.6" x14ac:dyDescent="0.25">
      <c r="A22" s="150" t="s">
        <v>99</v>
      </c>
      <c r="B22" s="7"/>
      <c r="C22" s="122"/>
      <c r="D22" s="204"/>
      <c r="E22" s="122"/>
      <c r="F22" s="7"/>
      <c r="G22" s="79">
        <v>49</v>
      </c>
      <c r="H22" s="79"/>
      <c r="I22" s="79">
        <v>865</v>
      </c>
      <c r="J22" s="79">
        <v>97</v>
      </c>
      <c r="K22" s="79">
        <v>1030</v>
      </c>
      <c r="L22" s="79">
        <v>122</v>
      </c>
      <c r="M22" s="79">
        <v>1895</v>
      </c>
      <c r="N22" s="79">
        <v>219</v>
      </c>
      <c r="O22" s="91"/>
      <c r="P22" s="79">
        <v>36</v>
      </c>
      <c r="Q22" s="79">
        <v>33</v>
      </c>
      <c r="R22" s="79">
        <v>30</v>
      </c>
      <c r="S22" s="79">
        <v>26</v>
      </c>
      <c r="T22" s="79">
        <v>66</v>
      </c>
      <c r="U22" s="79">
        <v>59</v>
      </c>
      <c r="V22" s="91"/>
      <c r="W22" s="79">
        <v>57</v>
      </c>
      <c r="X22" s="79">
        <v>39</v>
      </c>
      <c r="Y22" s="79">
        <v>689</v>
      </c>
      <c r="Z22" s="79">
        <v>451</v>
      </c>
      <c r="AA22" s="79">
        <v>746</v>
      </c>
      <c r="AB22" s="79">
        <v>490</v>
      </c>
    </row>
    <row r="23" spans="1:29" ht="15.6" x14ac:dyDescent="0.25">
      <c r="A23" s="150" t="s">
        <v>114</v>
      </c>
      <c r="B23" s="44"/>
      <c r="C23" s="44"/>
      <c r="D23" s="44"/>
      <c r="E23" s="122"/>
      <c r="F23" s="7"/>
      <c r="G23" s="79">
        <v>34</v>
      </c>
      <c r="H23" s="79"/>
      <c r="I23" s="79">
        <v>76</v>
      </c>
      <c r="J23" s="79">
        <v>8</v>
      </c>
      <c r="K23" s="79">
        <v>383</v>
      </c>
      <c r="L23" s="79">
        <v>23</v>
      </c>
      <c r="M23" s="79">
        <v>459</v>
      </c>
      <c r="N23" s="79">
        <v>31</v>
      </c>
      <c r="O23" s="91"/>
      <c r="P23" s="79">
        <v>2</v>
      </c>
      <c r="Q23" s="79">
        <v>2</v>
      </c>
      <c r="R23" s="79">
        <v>1</v>
      </c>
      <c r="S23" s="79">
        <v>1</v>
      </c>
      <c r="T23" s="79">
        <v>3</v>
      </c>
      <c r="U23" s="79">
        <v>3</v>
      </c>
      <c r="V23" s="91"/>
      <c r="W23" s="79">
        <v>45</v>
      </c>
      <c r="X23" s="79">
        <v>24</v>
      </c>
      <c r="Y23" s="79">
        <v>519</v>
      </c>
      <c r="Z23" s="79">
        <v>288</v>
      </c>
      <c r="AA23" s="79">
        <v>563</v>
      </c>
      <c r="AB23" s="79">
        <v>312</v>
      </c>
    </row>
    <row r="24" spans="1:29" ht="15.6" x14ac:dyDescent="0.25">
      <c r="A24" s="150" t="s">
        <v>115</v>
      </c>
      <c r="B24" s="44"/>
      <c r="C24" s="44"/>
      <c r="D24" s="44"/>
      <c r="E24" s="44"/>
      <c r="F24" s="19"/>
      <c r="G24" s="79">
        <v>67</v>
      </c>
      <c r="H24" s="79"/>
      <c r="I24" s="79">
        <v>191</v>
      </c>
      <c r="J24" s="79">
        <v>9</v>
      </c>
      <c r="K24" s="79">
        <v>684</v>
      </c>
      <c r="L24" s="79">
        <v>83</v>
      </c>
      <c r="M24" s="79">
        <v>875</v>
      </c>
      <c r="N24" s="79">
        <v>92</v>
      </c>
      <c r="O24" s="91"/>
      <c r="P24" s="79">
        <v>100</v>
      </c>
      <c r="Q24" s="79">
        <v>93</v>
      </c>
      <c r="R24" s="79">
        <v>394</v>
      </c>
      <c r="S24" s="79">
        <v>314</v>
      </c>
      <c r="T24" s="79">
        <v>494</v>
      </c>
      <c r="U24" s="79">
        <v>407</v>
      </c>
      <c r="V24" s="91"/>
      <c r="W24" s="79">
        <v>65</v>
      </c>
      <c r="X24" s="79">
        <v>60</v>
      </c>
      <c r="Y24" s="79">
        <v>1215</v>
      </c>
      <c r="Z24" s="79">
        <v>948</v>
      </c>
      <c r="AA24" s="79">
        <v>1280</v>
      </c>
      <c r="AB24" s="79">
        <v>1008</v>
      </c>
    </row>
    <row r="25" spans="1:29" x14ac:dyDescent="0.25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</row>
    <row r="26" spans="1:29" x14ac:dyDescent="0.25">
      <c r="A26" s="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x14ac:dyDescent="0.25">
      <c r="A27" s="39" t="s">
        <v>75</v>
      </c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9" x14ac:dyDescent="0.25">
      <c r="A28" s="5" t="s">
        <v>41</v>
      </c>
      <c r="B28" s="5"/>
      <c r="C28" s="5"/>
      <c r="D28" s="5"/>
      <c r="E28" s="5"/>
      <c r="AA28" s="58"/>
    </row>
    <row r="29" spans="1:29" x14ac:dyDescent="0.25">
      <c r="A29" s="156" t="s">
        <v>42</v>
      </c>
      <c r="B29" s="5"/>
      <c r="C29" s="5"/>
      <c r="D29" s="5"/>
      <c r="E29" s="5"/>
    </row>
    <row r="30" spans="1:29" x14ac:dyDescent="0.25">
      <c r="A30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X28" sqref="X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/>
      <c r="H5" s="22"/>
      <c r="I5" s="22"/>
      <c r="J5" s="22"/>
      <c r="K5" s="55">
        <f t="shared" ref="K5:L11" si="0">G5+I5</f>
        <v>0</v>
      </c>
      <c r="L5" s="55">
        <f t="shared" si="0"/>
        <v>0</v>
      </c>
      <c r="M5" s="59"/>
      <c r="N5" s="22"/>
      <c r="O5" s="22"/>
      <c r="P5" s="22"/>
      <c r="Q5" s="22"/>
      <c r="R5" s="20">
        <v>0</v>
      </c>
      <c r="S5" s="55">
        <f t="shared" ref="S5:S11" si="1">O5+Q5</f>
        <v>0</v>
      </c>
      <c r="T5" s="60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0</v>
      </c>
      <c r="H36" s="79">
        <f t="shared" si="12"/>
        <v>0</v>
      </c>
      <c r="I36" s="79">
        <f t="shared" si="12"/>
        <v>0</v>
      </c>
      <c r="J36" s="79">
        <f t="shared" si="12"/>
        <v>0</v>
      </c>
      <c r="K36" s="79">
        <f t="shared" si="12"/>
        <v>0</v>
      </c>
      <c r="L36" s="79">
        <f t="shared" si="12"/>
        <v>0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0</v>
      </c>
      <c r="V36" s="79">
        <f t="shared" si="13"/>
        <v>0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117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116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118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113</v>
      </c>
      <c r="B46" s="39"/>
      <c r="C46" s="39"/>
      <c r="D46" s="39"/>
      <c r="E46" s="39"/>
    </row>
    <row r="47" spans="1:23" x14ac:dyDescent="0.25">
      <c r="A47" s="156" t="s">
        <v>119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2" t="s">
        <v>49</v>
      </c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110"/>
      <c r="R2" s="212" t="s">
        <v>49</v>
      </c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110"/>
      <c r="AD2" s="212" t="s">
        <v>49</v>
      </c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110"/>
      <c r="AP2" s="212" t="s">
        <v>49</v>
      </c>
      <c r="AQ2" s="212"/>
      <c r="AR2" s="212"/>
      <c r="AS2" s="212"/>
      <c r="AT2" s="212"/>
      <c r="AU2" s="212"/>
      <c r="AV2" s="212"/>
      <c r="AW2" s="212"/>
      <c r="AX2" s="212"/>
      <c r="AY2" s="212"/>
      <c r="AZ2" s="212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10" t="s">
        <v>72</v>
      </c>
      <c r="AY17" s="210"/>
      <c r="AZ17" s="210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10" t="s">
        <v>69</v>
      </c>
      <c r="AY18" s="210"/>
      <c r="AZ18" s="210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10" t="s">
        <v>70</v>
      </c>
      <c r="AY19" s="210"/>
      <c r="AZ19" s="210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1" t="s">
        <v>71</v>
      </c>
      <c r="AY20" s="211"/>
      <c r="AZ20" s="211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3">
        <v>2015</v>
      </c>
      <c r="AX2" s="213"/>
      <c r="AY2" s="213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3">
        <v>2018</v>
      </c>
      <c r="BJ2" s="213"/>
      <c r="BK2" s="213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20" t="s">
        <v>77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02"/>
      <c r="Q2" s="220" t="s">
        <v>77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03"/>
      <c r="AC2" s="220" t="s">
        <v>77</v>
      </c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00"/>
      <c r="AO2" s="221" t="s">
        <v>77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4" t="s">
        <v>96</v>
      </c>
      <c r="BF12" s="215"/>
      <c r="BG12" s="216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7"/>
      <c r="BF13" s="217"/>
      <c r="BG13" s="218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19" t="s">
        <v>57</v>
      </c>
      <c r="AL36" s="219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19"/>
      <c r="AL37" s="219"/>
      <c r="AV37" s="193"/>
      <c r="BD37" s="193"/>
    </row>
    <row r="38" spans="1:60" x14ac:dyDescent="0.25">
      <c r="A38" s="15" t="s">
        <v>52</v>
      </c>
      <c r="AK38" s="219"/>
      <c r="AL38" s="219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2018-08-15T21:39:20Z</dcterms:modified>
</cp:coreProperties>
</file>