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firstSheet="1" activeTab="3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U36" i="4" l="1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<sst xmlns="http://schemas.openxmlformats.org/spreadsheetml/2006/main" count="575" uniqueCount="121">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</sst>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4" t="s">
        <v>119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24" t="s">
        <v>29</v>
      </c>
      <c r="AE2" s="224"/>
      <c r="AF2" s="224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25"/>
      <c r="AE3" s="225"/>
      <c r="AF3" s="225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6" t="s">
        <v>44</v>
      </c>
      <c r="J12" s="206" t="s">
        <v>44</v>
      </c>
      <c r="K12" s="206" t="s">
        <v>44</v>
      </c>
      <c r="L12" s="206" t="s">
        <v>44</v>
      </c>
      <c r="M12" s="206" t="s">
        <v>44</v>
      </c>
      <c r="N12" s="206" t="s">
        <v>44</v>
      </c>
      <c r="O12" s="138"/>
      <c r="P12" s="206" t="s">
        <v>44</v>
      </c>
      <c r="Q12" s="206" t="s">
        <v>44</v>
      </c>
      <c r="R12" s="206" t="s">
        <v>44</v>
      </c>
      <c r="S12" s="206" t="s">
        <v>44</v>
      </c>
      <c r="T12" s="206" t="s">
        <v>44</v>
      </c>
      <c r="U12" s="206" t="s">
        <v>44</v>
      </c>
      <c r="V12" s="138"/>
      <c r="W12" s="206" t="s">
        <v>44</v>
      </c>
      <c r="X12" s="206" t="s">
        <v>44</v>
      </c>
      <c r="Y12" s="206" t="s">
        <v>44</v>
      </c>
      <c r="Z12" s="206" t="s">
        <v>44</v>
      </c>
      <c r="AA12" s="206" t="s">
        <v>44</v>
      </c>
      <c r="AB12" s="206" t="s">
        <v>44</v>
      </c>
      <c r="AC12" s="138"/>
      <c r="AD12" s="206" t="s">
        <v>44</v>
      </c>
      <c r="AE12" s="206" t="s">
        <v>44</v>
      </c>
      <c r="AF12" s="206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4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>
        <v>5</v>
      </c>
      <c r="H19" s="137"/>
      <c r="I19" s="137">
        <v>4</v>
      </c>
      <c r="J19" s="137">
        <v>1</v>
      </c>
      <c r="K19" s="137">
        <v>39</v>
      </c>
      <c r="L19" s="137">
        <v>4</v>
      </c>
      <c r="M19" s="137">
        <f t="shared" ref="M19:N21" si="15">K19+I19</f>
        <v>43</v>
      </c>
      <c r="N19" s="137">
        <f t="shared" si="15"/>
        <v>5</v>
      </c>
      <c r="O19" s="138"/>
      <c r="P19" s="137">
        <v>0</v>
      </c>
      <c r="Q19" s="137">
        <v>0</v>
      </c>
      <c r="R19" s="137">
        <v>0</v>
      </c>
      <c r="S19" s="137">
        <v>0</v>
      </c>
      <c r="T19" s="137">
        <f t="shared" si="10"/>
        <v>0</v>
      </c>
      <c r="U19" s="137">
        <f t="shared" si="10"/>
        <v>0</v>
      </c>
      <c r="V19" s="138"/>
      <c r="W19" s="137">
        <v>0</v>
      </c>
      <c r="X19" s="137">
        <v>0</v>
      </c>
      <c r="Y19" s="137">
        <v>11</v>
      </c>
      <c r="Z19" s="137">
        <v>8</v>
      </c>
      <c r="AA19" s="137">
        <f t="shared" si="11"/>
        <v>11</v>
      </c>
      <c r="AB19" s="137">
        <f t="shared" si="11"/>
        <v>8</v>
      </c>
      <c r="AC19" s="138"/>
      <c r="AD19" s="137">
        <v>0</v>
      </c>
      <c r="AE19" s="137">
        <v>0</v>
      </c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>
        <v>5</v>
      </c>
      <c r="H20" s="137"/>
      <c r="I20" s="137">
        <v>10</v>
      </c>
      <c r="J20" s="137">
        <v>0</v>
      </c>
      <c r="K20" s="137">
        <v>87</v>
      </c>
      <c r="L20" s="137">
        <v>13</v>
      </c>
      <c r="M20" s="137">
        <f t="shared" si="15"/>
        <v>97</v>
      </c>
      <c r="N20" s="137">
        <f t="shared" si="15"/>
        <v>13</v>
      </c>
      <c r="O20" s="138"/>
      <c r="P20" s="137">
        <v>0</v>
      </c>
      <c r="Q20" s="137">
        <v>0</v>
      </c>
      <c r="R20" s="137">
        <v>0</v>
      </c>
      <c r="S20" s="137">
        <v>0</v>
      </c>
      <c r="T20" s="137">
        <f t="shared" si="10"/>
        <v>0</v>
      </c>
      <c r="U20" s="137">
        <f t="shared" si="10"/>
        <v>0</v>
      </c>
      <c r="V20" s="138"/>
      <c r="W20" s="137">
        <v>0</v>
      </c>
      <c r="X20" s="137">
        <v>0</v>
      </c>
      <c r="Y20" s="137">
        <v>5</v>
      </c>
      <c r="Z20" s="137">
        <v>3</v>
      </c>
      <c r="AA20" s="137">
        <f t="shared" si="11"/>
        <v>5</v>
      </c>
      <c r="AB20" s="137">
        <f t="shared" si="11"/>
        <v>3</v>
      </c>
      <c r="AC20" s="138"/>
      <c r="AD20" s="137">
        <v>0</v>
      </c>
      <c r="AE20" s="137">
        <v>0</v>
      </c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>
        <v>2</v>
      </c>
      <c r="H21" s="130"/>
      <c r="I21" s="130">
        <v>4</v>
      </c>
      <c r="J21" s="130">
        <v>0</v>
      </c>
      <c r="K21" s="130">
        <v>29</v>
      </c>
      <c r="L21" s="130">
        <v>3</v>
      </c>
      <c r="M21" s="130">
        <f t="shared" si="15"/>
        <v>33</v>
      </c>
      <c r="N21" s="130">
        <f t="shared" si="15"/>
        <v>3</v>
      </c>
      <c r="O21" s="142"/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f t="shared" si="10"/>
        <v>0</v>
      </c>
      <c r="V21" s="142"/>
      <c r="W21" s="130">
        <v>0</v>
      </c>
      <c r="X21" s="130">
        <v>0</v>
      </c>
      <c r="Y21" s="130">
        <v>5</v>
      </c>
      <c r="Z21" s="130">
        <v>5</v>
      </c>
      <c r="AA21" s="130">
        <f t="shared" si="11"/>
        <v>5</v>
      </c>
      <c r="AB21" s="130">
        <f t="shared" si="11"/>
        <v>5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72</v>
      </c>
      <c r="H23" s="148"/>
      <c r="I23" s="148">
        <f t="shared" ref="I23:AF23" si="16">SUM(I5:I21)</f>
        <v>58</v>
      </c>
      <c r="J23" s="148">
        <f t="shared" si="16"/>
        <v>11</v>
      </c>
      <c r="K23" s="148">
        <f t="shared" si="16"/>
        <v>1020</v>
      </c>
      <c r="L23" s="148">
        <f t="shared" si="16"/>
        <v>175</v>
      </c>
      <c r="M23" s="148">
        <f t="shared" si="16"/>
        <v>1078</v>
      </c>
      <c r="N23" s="148">
        <f t="shared" si="16"/>
        <v>186</v>
      </c>
      <c r="O23" s="142"/>
      <c r="P23" s="205">
        <f t="shared" si="16"/>
        <v>0</v>
      </c>
      <c r="Q23" s="205">
        <f t="shared" si="16"/>
        <v>0</v>
      </c>
      <c r="R23" s="205">
        <f t="shared" si="16"/>
        <v>0</v>
      </c>
      <c r="S23" s="205">
        <f t="shared" si="16"/>
        <v>0</v>
      </c>
      <c r="T23" s="205">
        <f t="shared" si="16"/>
        <v>0</v>
      </c>
      <c r="U23" s="205">
        <f t="shared" si="16"/>
        <v>0</v>
      </c>
      <c r="V23" s="142"/>
      <c r="W23" s="205">
        <f t="shared" si="16"/>
        <v>2</v>
      </c>
      <c r="X23" s="205">
        <f t="shared" si="16"/>
        <v>0</v>
      </c>
      <c r="Y23" s="205">
        <f t="shared" si="16"/>
        <v>64</v>
      </c>
      <c r="Z23" s="205">
        <f t="shared" si="16"/>
        <v>25</v>
      </c>
      <c r="AA23" s="205">
        <f t="shared" si="16"/>
        <v>66</v>
      </c>
      <c r="AB23" s="205">
        <f t="shared" si="16"/>
        <v>25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="90" zoomScaleNormal="90" workbookViewId="0">
      <selection activeCell="AA20" sqref="AA20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218">
        <v>32</v>
      </c>
      <c r="B5" s="219"/>
      <c r="C5" s="220">
        <v>43318</v>
      </c>
      <c r="D5" s="221"/>
      <c r="E5" s="220">
        <f>C5+6</f>
        <v>43324</v>
      </c>
      <c r="F5" s="219"/>
      <c r="G5" s="214">
        <v>0</v>
      </c>
      <c r="H5" s="214"/>
      <c r="I5" s="222"/>
      <c r="J5" s="222"/>
      <c r="K5" s="222"/>
      <c r="L5" s="222"/>
      <c r="M5" s="214">
        <v>0</v>
      </c>
      <c r="N5" s="214">
        <f t="shared" ref="N5:N7" si="0">J5+L5</f>
        <v>0</v>
      </c>
      <c r="O5" s="214"/>
      <c r="P5" s="214"/>
      <c r="Q5" s="214"/>
      <c r="R5" s="214"/>
      <c r="S5" s="214"/>
      <c r="T5" s="214">
        <f t="shared" ref="T5:T7" si="1">P5+R5</f>
        <v>0</v>
      </c>
      <c r="U5" s="214">
        <f t="shared" ref="U5:U7" si="2">Q5+S5</f>
        <v>0</v>
      </c>
      <c r="V5" s="214"/>
      <c r="W5" s="223"/>
      <c r="X5" s="223"/>
      <c r="Y5" s="223"/>
      <c r="Z5" s="223"/>
      <c r="AA5" s="223">
        <f t="shared" ref="AA5:AA7" si="3">W5+Y5</f>
        <v>0</v>
      </c>
      <c r="AB5" s="223">
        <f t="shared" ref="AB5:AB7" si="4">X5+Z5</f>
        <v>0</v>
      </c>
      <c r="AD5" s="43"/>
    </row>
    <row r="6" spans="1:30" s="15" customFormat="1" x14ac:dyDescent="0.25">
      <c r="A6" s="218">
        <v>33</v>
      </c>
      <c r="B6" s="219"/>
      <c r="C6" s="220">
        <f>C5+7</f>
        <v>43325</v>
      </c>
      <c r="D6" s="221"/>
      <c r="E6" s="220">
        <f t="shared" ref="E6:E16" si="5">C6+6</f>
        <v>43331</v>
      </c>
      <c r="F6" s="219"/>
      <c r="G6" s="214">
        <v>0</v>
      </c>
      <c r="H6" s="214"/>
      <c r="I6" s="214"/>
      <c r="J6" s="214"/>
      <c r="K6" s="214"/>
      <c r="L6" s="214"/>
      <c r="M6" s="214">
        <f t="shared" ref="M6:M7" si="6">I6+K6</f>
        <v>0</v>
      </c>
      <c r="N6" s="214">
        <f t="shared" si="0"/>
        <v>0</v>
      </c>
      <c r="O6" s="214"/>
      <c r="P6" s="214"/>
      <c r="Q6" s="214"/>
      <c r="R6" s="214"/>
      <c r="S6" s="214"/>
      <c r="T6" s="214">
        <f t="shared" si="1"/>
        <v>0</v>
      </c>
      <c r="U6" s="214">
        <f t="shared" si="2"/>
        <v>0</v>
      </c>
      <c r="V6" s="214"/>
      <c r="W6" s="223"/>
      <c r="X6" s="223"/>
      <c r="Y6" s="223"/>
      <c r="Z6" s="223"/>
      <c r="AA6" s="223">
        <f t="shared" si="3"/>
        <v>0</v>
      </c>
      <c r="AB6" s="223">
        <f t="shared" si="4"/>
        <v>0</v>
      </c>
      <c r="AD6" s="43"/>
    </row>
    <row r="7" spans="1:30" s="15" customFormat="1" x14ac:dyDescent="0.25">
      <c r="A7" s="218">
        <v>34</v>
      </c>
      <c r="B7" s="219"/>
      <c r="C7" s="220">
        <f t="shared" ref="C7:C20" si="7">C6+7</f>
        <v>43332</v>
      </c>
      <c r="D7" s="221"/>
      <c r="E7" s="220">
        <f t="shared" si="5"/>
        <v>43338</v>
      </c>
      <c r="F7" s="219"/>
      <c r="G7" s="214">
        <v>0</v>
      </c>
      <c r="H7" s="214"/>
      <c r="I7" s="214"/>
      <c r="J7" s="214"/>
      <c r="K7" s="214"/>
      <c r="L7" s="214"/>
      <c r="M7" s="214">
        <f t="shared" si="6"/>
        <v>0</v>
      </c>
      <c r="N7" s="214">
        <f t="shared" si="0"/>
        <v>0</v>
      </c>
      <c r="O7" s="214"/>
      <c r="P7" s="214"/>
      <c r="Q7" s="214"/>
      <c r="R7" s="214"/>
      <c r="S7" s="214"/>
      <c r="T7" s="214">
        <f t="shared" si="1"/>
        <v>0</v>
      </c>
      <c r="U7" s="214">
        <f t="shared" si="2"/>
        <v>0</v>
      </c>
      <c r="V7" s="214"/>
      <c r="W7" s="223"/>
      <c r="X7" s="223"/>
      <c r="Y7" s="223"/>
      <c r="Z7" s="223"/>
      <c r="AA7" s="223">
        <f t="shared" si="3"/>
        <v>0</v>
      </c>
      <c r="AB7" s="223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4</v>
      </c>
      <c r="H9" s="19"/>
      <c r="I9" s="19">
        <v>20</v>
      </c>
      <c r="J9" s="19">
        <v>0</v>
      </c>
      <c r="K9" s="19">
        <v>48</v>
      </c>
      <c r="L9" s="19">
        <v>0</v>
      </c>
      <c r="M9" s="99">
        <f t="shared" si="8"/>
        <v>68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>
        <v>5</v>
      </c>
      <c r="H11" s="19"/>
      <c r="I11" s="19">
        <v>32</v>
      </c>
      <c r="J11" s="19">
        <v>0</v>
      </c>
      <c r="K11" s="19">
        <v>138</v>
      </c>
      <c r="L11" s="19">
        <v>14</v>
      </c>
      <c r="M11" s="55">
        <f t="shared" si="12"/>
        <v>170</v>
      </c>
      <c r="N11" s="55">
        <f t="shared" si="13"/>
        <v>14</v>
      </c>
      <c r="O11" s="57"/>
      <c r="P11" s="19">
        <v>0</v>
      </c>
      <c r="Q11" s="19">
        <v>0</v>
      </c>
      <c r="R11" s="19">
        <v>0</v>
      </c>
      <c r="S11" s="19">
        <v>0</v>
      </c>
      <c r="T11" s="55">
        <f t="shared" si="10"/>
        <v>0</v>
      </c>
      <c r="U11" s="55">
        <f t="shared" si="11"/>
        <v>0</v>
      </c>
      <c r="V11" s="57"/>
      <c r="W11" s="90">
        <v>1</v>
      </c>
      <c r="X11" s="90">
        <v>1</v>
      </c>
      <c r="Y11" s="90">
        <v>27</v>
      </c>
      <c r="Z11" s="90">
        <v>16</v>
      </c>
      <c r="AA11" s="89">
        <f t="shared" si="14"/>
        <v>28</v>
      </c>
      <c r="AB11" s="89">
        <f t="shared" si="15"/>
        <v>17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>
        <v>5</v>
      </c>
      <c r="H12" s="19"/>
      <c r="I12" s="19">
        <v>125</v>
      </c>
      <c r="J12" s="19">
        <v>4</v>
      </c>
      <c r="K12" s="19">
        <v>391</v>
      </c>
      <c r="L12" s="19">
        <v>63</v>
      </c>
      <c r="M12" s="55">
        <f t="shared" si="12"/>
        <v>516</v>
      </c>
      <c r="N12" s="55">
        <f t="shared" si="13"/>
        <v>67</v>
      </c>
      <c r="O12" s="57"/>
      <c r="P12" s="19">
        <v>2</v>
      </c>
      <c r="Q12" s="19">
        <v>2</v>
      </c>
      <c r="R12" s="19">
        <v>0</v>
      </c>
      <c r="S12" s="19">
        <v>0</v>
      </c>
      <c r="T12" s="55">
        <f t="shared" si="10"/>
        <v>2</v>
      </c>
      <c r="U12" s="55">
        <f t="shared" si="11"/>
        <v>2</v>
      </c>
      <c r="V12" s="57"/>
      <c r="W12" s="90">
        <v>1</v>
      </c>
      <c r="X12" s="90">
        <v>1</v>
      </c>
      <c r="Y12" s="90">
        <v>89</v>
      </c>
      <c r="Z12" s="90">
        <v>46</v>
      </c>
      <c r="AA12" s="89">
        <f t="shared" si="14"/>
        <v>90</v>
      </c>
      <c r="AB12" s="89">
        <f t="shared" si="15"/>
        <v>47</v>
      </c>
    </row>
    <row r="13" spans="1:30" x14ac:dyDescent="0.25">
      <c r="A13" s="88">
        <v>40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>
        <v>5</v>
      </c>
      <c r="H13" s="19"/>
      <c r="I13" s="19">
        <v>39</v>
      </c>
      <c r="J13" s="19">
        <v>2</v>
      </c>
      <c r="K13" s="19">
        <v>171</v>
      </c>
      <c r="L13" s="19">
        <v>28</v>
      </c>
      <c r="M13" s="55">
        <f t="shared" si="12"/>
        <v>210</v>
      </c>
      <c r="N13" s="55">
        <f t="shared" si="13"/>
        <v>30</v>
      </c>
      <c r="O13" s="57"/>
      <c r="P13" s="19">
        <v>2</v>
      </c>
      <c r="Q13" s="19">
        <v>2</v>
      </c>
      <c r="R13" s="19">
        <v>3</v>
      </c>
      <c r="S13" s="19">
        <v>3</v>
      </c>
      <c r="T13" s="55">
        <f t="shared" si="10"/>
        <v>5</v>
      </c>
      <c r="U13" s="55">
        <f t="shared" si="11"/>
        <v>5</v>
      </c>
      <c r="V13" s="57"/>
      <c r="W13" s="90">
        <v>11</v>
      </c>
      <c r="X13" s="90">
        <v>3</v>
      </c>
      <c r="Y13" s="90">
        <v>174</v>
      </c>
      <c r="Z13" s="90">
        <v>109</v>
      </c>
      <c r="AA13" s="89">
        <f t="shared" si="14"/>
        <v>185</v>
      </c>
      <c r="AB13" s="89">
        <f t="shared" si="15"/>
        <v>112</v>
      </c>
    </row>
    <row r="14" spans="1:30" x14ac:dyDescent="0.25">
      <c r="A14" s="88">
        <v>41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>
        <v>5</v>
      </c>
      <c r="H14" s="19"/>
      <c r="I14" s="19">
        <v>26</v>
      </c>
      <c r="J14" s="19">
        <v>4</v>
      </c>
      <c r="K14" s="19">
        <v>157</v>
      </c>
      <c r="L14" s="19">
        <v>27</v>
      </c>
      <c r="M14" s="55">
        <f t="shared" si="12"/>
        <v>183</v>
      </c>
      <c r="N14" s="55">
        <f t="shared" si="13"/>
        <v>31</v>
      </c>
      <c r="O14" s="10"/>
      <c r="P14" s="19">
        <v>16</v>
      </c>
      <c r="Q14" s="19">
        <v>15</v>
      </c>
      <c r="R14" s="19">
        <v>12</v>
      </c>
      <c r="S14" s="19">
        <v>12</v>
      </c>
      <c r="T14" s="55">
        <f t="shared" si="10"/>
        <v>28</v>
      </c>
      <c r="U14" s="55">
        <f t="shared" si="11"/>
        <v>27</v>
      </c>
      <c r="V14" s="10"/>
      <c r="W14" s="90">
        <v>3</v>
      </c>
      <c r="X14" s="90">
        <v>1</v>
      </c>
      <c r="Y14" s="90">
        <v>67</v>
      </c>
      <c r="Z14" s="90">
        <v>35</v>
      </c>
      <c r="AA14" s="89">
        <f t="shared" si="14"/>
        <v>70</v>
      </c>
      <c r="AB14" s="89">
        <f t="shared" si="15"/>
        <v>36</v>
      </c>
    </row>
    <row r="15" spans="1:30" x14ac:dyDescent="0.25">
      <c r="A15" s="88">
        <v>42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>
        <v>5</v>
      </c>
      <c r="H15" s="19"/>
      <c r="I15" s="70">
        <v>10</v>
      </c>
      <c r="J15" s="70">
        <v>1</v>
      </c>
      <c r="K15" s="70">
        <v>129</v>
      </c>
      <c r="L15" s="70">
        <v>28</v>
      </c>
      <c r="M15" s="117">
        <f t="shared" ref="M15:M20" si="16">I15+K15</f>
        <v>139</v>
      </c>
      <c r="N15" s="117">
        <f t="shared" ref="N15:N20" si="17">J15+L15</f>
        <v>29</v>
      </c>
      <c r="O15" s="10"/>
      <c r="P15" s="70">
        <v>11</v>
      </c>
      <c r="Q15" s="70">
        <v>10</v>
      </c>
      <c r="R15" s="70">
        <v>0</v>
      </c>
      <c r="S15" s="70">
        <v>0</v>
      </c>
      <c r="T15" s="117">
        <f t="shared" ref="T15:T20" si="18">P15+R15</f>
        <v>11</v>
      </c>
      <c r="U15" s="117">
        <f t="shared" ref="U15:U20" si="19">Q15+S15</f>
        <v>10</v>
      </c>
      <c r="V15" s="10"/>
      <c r="W15" s="70">
        <v>0</v>
      </c>
      <c r="X15" s="70">
        <v>0</v>
      </c>
      <c r="Y15" s="70">
        <v>5</v>
      </c>
      <c r="Z15" s="70">
        <v>4</v>
      </c>
      <c r="AA15" s="89">
        <f t="shared" ref="AA15:AA20" si="20">W15+Y15</f>
        <v>5</v>
      </c>
      <c r="AB15" s="89">
        <f t="shared" ref="AB15:AB20" si="21">X15+Z15</f>
        <v>4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>
        <v>5</v>
      </c>
      <c r="H16" s="19"/>
      <c r="I16" s="70">
        <v>9</v>
      </c>
      <c r="J16" s="70">
        <v>2</v>
      </c>
      <c r="K16" s="70">
        <v>94</v>
      </c>
      <c r="L16" s="70">
        <v>15</v>
      </c>
      <c r="M16" s="117">
        <f t="shared" si="16"/>
        <v>103</v>
      </c>
      <c r="N16" s="117">
        <f t="shared" si="17"/>
        <v>17</v>
      </c>
      <c r="O16" s="10"/>
      <c r="P16" s="70">
        <v>9</v>
      </c>
      <c r="Q16" s="70">
        <v>9</v>
      </c>
      <c r="R16" s="70">
        <v>0</v>
      </c>
      <c r="S16" s="70">
        <v>0</v>
      </c>
      <c r="T16" s="117">
        <f t="shared" si="18"/>
        <v>9</v>
      </c>
      <c r="U16" s="117">
        <f t="shared" si="19"/>
        <v>9</v>
      </c>
      <c r="V16" s="10"/>
      <c r="W16" s="70">
        <v>0</v>
      </c>
      <c r="X16" s="70">
        <v>0</v>
      </c>
      <c r="Y16" s="70">
        <v>7</v>
      </c>
      <c r="Z16" s="70">
        <v>5</v>
      </c>
      <c r="AA16" s="89">
        <f t="shared" si="20"/>
        <v>7</v>
      </c>
      <c r="AB16" s="89">
        <f t="shared" si="21"/>
        <v>5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>
        <v>5</v>
      </c>
      <c r="H17" s="19"/>
      <c r="I17" s="70">
        <v>9</v>
      </c>
      <c r="J17" s="70">
        <v>0</v>
      </c>
      <c r="K17" s="70">
        <v>28</v>
      </c>
      <c r="L17" s="70">
        <v>5</v>
      </c>
      <c r="M17" s="207">
        <f t="shared" ref="M17:M19" si="23">I17+K17</f>
        <v>37</v>
      </c>
      <c r="N17" s="207">
        <f t="shared" ref="N17:N19" si="24">J17+L17</f>
        <v>5</v>
      </c>
      <c r="O17" s="10"/>
      <c r="P17" s="70">
        <v>6</v>
      </c>
      <c r="Q17" s="70">
        <v>5</v>
      </c>
      <c r="R17" s="70">
        <v>5</v>
      </c>
      <c r="S17" s="70">
        <v>4</v>
      </c>
      <c r="T17" s="207">
        <f t="shared" ref="T17:T19" si="25">P17+R17</f>
        <v>11</v>
      </c>
      <c r="U17" s="207">
        <f t="shared" ref="U17:U19" si="26">Q17+S17</f>
        <v>9</v>
      </c>
      <c r="V17" s="10"/>
      <c r="W17" s="70">
        <v>4</v>
      </c>
      <c r="X17" s="70">
        <v>1</v>
      </c>
      <c r="Y17" s="70">
        <v>54</v>
      </c>
      <c r="Z17" s="70">
        <v>35</v>
      </c>
      <c r="AA17" s="89">
        <f t="shared" ref="AA17:AA19" si="27">W17+Y17</f>
        <v>58</v>
      </c>
      <c r="AB17" s="89">
        <f t="shared" ref="AB17:AB19" si="28">X17+Z17</f>
        <v>36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>
        <v>5</v>
      </c>
      <c r="H18" s="19"/>
      <c r="I18" s="70">
        <v>12</v>
      </c>
      <c r="J18" s="70">
        <v>0</v>
      </c>
      <c r="K18" s="70">
        <v>22</v>
      </c>
      <c r="L18" s="70">
        <v>8</v>
      </c>
      <c r="M18" s="207">
        <f t="shared" si="23"/>
        <v>34</v>
      </c>
      <c r="N18" s="207">
        <f t="shared" si="24"/>
        <v>8</v>
      </c>
      <c r="O18" s="10"/>
      <c r="P18" s="70">
        <v>3</v>
      </c>
      <c r="Q18" s="70">
        <v>3</v>
      </c>
      <c r="R18" s="70">
        <v>1</v>
      </c>
      <c r="S18" s="70">
        <v>1</v>
      </c>
      <c r="T18" s="207">
        <f t="shared" si="25"/>
        <v>4</v>
      </c>
      <c r="U18" s="207">
        <f t="shared" si="26"/>
        <v>4</v>
      </c>
      <c r="V18" s="10"/>
      <c r="W18" s="70">
        <v>0</v>
      </c>
      <c r="X18" s="70">
        <v>0</v>
      </c>
      <c r="Y18" s="70">
        <v>5</v>
      </c>
      <c r="Z18" s="70">
        <v>3</v>
      </c>
      <c r="AA18" s="89">
        <f t="shared" si="27"/>
        <v>5</v>
      </c>
      <c r="AB18" s="89">
        <f t="shared" si="28"/>
        <v>3</v>
      </c>
    </row>
    <row r="19" spans="1:29" x14ac:dyDescent="0.25">
      <c r="A19" s="2">
        <v>46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>
        <v>5</v>
      </c>
      <c r="H19" s="19"/>
      <c r="I19" s="70">
        <v>4</v>
      </c>
      <c r="J19" s="70">
        <v>0</v>
      </c>
      <c r="K19" s="70">
        <v>5</v>
      </c>
      <c r="L19" s="70">
        <v>1</v>
      </c>
      <c r="M19" s="207">
        <f t="shared" si="23"/>
        <v>9</v>
      </c>
      <c r="N19" s="207">
        <f t="shared" si="24"/>
        <v>1</v>
      </c>
      <c r="O19" s="10"/>
      <c r="P19" s="70">
        <v>0</v>
      </c>
      <c r="Q19" s="70">
        <v>0</v>
      </c>
      <c r="R19" s="70">
        <v>1</v>
      </c>
      <c r="S19" s="70">
        <v>1</v>
      </c>
      <c r="T19" s="207">
        <f t="shared" si="25"/>
        <v>1</v>
      </c>
      <c r="U19" s="207">
        <f t="shared" si="26"/>
        <v>1</v>
      </c>
      <c r="V19" s="10"/>
      <c r="W19" s="70">
        <v>2</v>
      </c>
      <c r="X19" s="70">
        <v>1</v>
      </c>
      <c r="Y19" s="70">
        <v>0</v>
      </c>
      <c r="Z19" s="70">
        <v>0</v>
      </c>
      <c r="AA19" s="89">
        <f t="shared" si="27"/>
        <v>2</v>
      </c>
      <c r="AB19" s="89">
        <f t="shared" si="28"/>
        <v>1</v>
      </c>
      <c r="AC19" t="s">
        <v>45</v>
      </c>
    </row>
    <row r="20" spans="1:29" x14ac:dyDescent="0.25">
      <c r="A20" s="88">
        <v>47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>
        <v>1</v>
      </c>
      <c r="H20" s="163"/>
      <c r="I20" s="163">
        <v>1</v>
      </c>
      <c r="J20" s="163">
        <v>0</v>
      </c>
      <c r="K20" s="163">
        <v>3</v>
      </c>
      <c r="L20" s="163">
        <v>1</v>
      </c>
      <c r="M20" s="163">
        <f t="shared" si="16"/>
        <v>4</v>
      </c>
      <c r="N20" s="163">
        <f t="shared" si="17"/>
        <v>1</v>
      </c>
      <c r="O20" s="42"/>
      <c r="P20" s="163">
        <v>0</v>
      </c>
      <c r="Q20" s="163">
        <v>0</v>
      </c>
      <c r="R20" s="163">
        <v>0</v>
      </c>
      <c r="S20" s="163">
        <v>0</v>
      </c>
      <c r="T20" s="163">
        <f t="shared" si="18"/>
        <v>0</v>
      </c>
      <c r="U20" s="163">
        <f t="shared" si="19"/>
        <v>0</v>
      </c>
      <c r="V20" s="42"/>
      <c r="W20" s="163">
        <v>0</v>
      </c>
      <c r="X20" s="163">
        <v>0</v>
      </c>
      <c r="Y20" s="163">
        <v>0</v>
      </c>
      <c r="Z20" s="163">
        <v>0</v>
      </c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58</v>
      </c>
      <c r="H22" s="86"/>
      <c r="I22" s="86">
        <f t="shared" ref="I22:N22" si="29">SUM(I8:I21)</f>
        <v>308</v>
      </c>
      <c r="J22" s="86">
        <f t="shared" si="29"/>
        <v>13</v>
      </c>
      <c r="K22" s="86">
        <f t="shared" si="29"/>
        <v>1266</v>
      </c>
      <c r="L22" s="86">
        <f t="shared" si="29"/>
        <v>194</v>
      </c>
      <c r="M22" s="86">
        <f t="shared" si="29"/>
        <v>1574</v>
      </c>
      <c r="N22" s="86">
        <f t="shared" si="29"/>
        <v>207</v>
      </c>
      <c r="O22" s="165"/>
      <c r="P22" s="86">
        <f t="shared" ref="P22:U22" si="30">SUM(P8:P21)</f>
        <v>49</v>
      </c>
      <c r="Q22" s="86">
        <f t="shared" si="30"/>
        <v>46</v>
      </c>
      <c r="R22" s="86">
        <f t="shared" si="30"/>
        <v>22</v>
      </c>
      <c r="S22" s="86">
        <f t="shared" si="30"/>
        <v>21</v>
      </c>
      <c r="T22" s="86">
        <f t="shared" si="30"/>
        <v>71</v>
      </c>
      <c r="U22" s="86">
        <f t="shared" si="30"/>
        <v>67</v>
      </c>
      <c r="V22" s="165"/>
      <c r="W22" s="86">
        <f t="shared" ref="W22:AB22" si="31">SUM(W8:W21)</f>
        <v>23</v>
      </c>
      <c r="X22" s="86">
        <f t="shared" si="31"/>
        <v>8</v>
      </c>
      <c r="Y22" s="86">
        <f t="shared" si="31"/>
        <v>530</v>
      </c>
      <c r="Z22" s="86">
        <f t="shared" si="31"/>
        <v>307</v>
      </c>
      <c r="AA22" s="86">
        <f t="shared" si="31"/>
        <v>553</v>
      </c>
      <c r="AB22" s="86">
        <f t="shared" si="31"/>
        <v>315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3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13" workbookViewId="0">
      <selection activeCell="Q27" sqref="Q27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>
        <v>130</v>
      </c>
      <c r="H7" s="22">
        <v>32</v>
      </c>
      <c r="I7" s="22">
        <v>396</v>
      </c>
      <c r="J7" s="22">
        <v>85</v>
      </c>
      <c r="K7" s="55">
        <f t="shared" si="0"/>
        <v>526</v>
      </c>
      <c r="L7" s="55">
        <f t="shared" si="0"/>
        <v>117</v>
      </c>
      <c r="M7" s="59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5">
        <f t="shared" si="1"/>
        <v>0</v>
      </c>
      <c r="T7" s="60"/>
      <c r="U7" s="22">
        <v>1</v>
      </c>
      <c r="V7" s="22">
        <v>1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>
        <v>145</v>
      </c>
      <c r="H8" s="22">
        <v>29</v>
      </c>
      <c r="I8" s="22">
        <v>672</v>
      </c>
      <c r="J8" s="22">
        <v>161</v>
      </c>
      <c r="K8" s="55">
        <f t="shared" si="0"/>
        <v>817</v>
      </c>
      <c r="L8" s="55">
        <f t="shared" si="0"/>
        <v>190</v>
      </c>
      <c r="M8" s="59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5">
        <f t="shared" si="1"/>
        <v>0</v>
      </c>
      <c r="T8" s="60"/>
      <c r="U8" s="22">
        <v>1</v>
      </c>
      <c r="V8" s="22">
        <v>1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>
        <v>194</v>
      </c>
      <c r="H9" s="22">
        <v>39</v>
      </c>
      <c r="I9" s="22">
        <v>1172</v>
      </c>
      <c r="J9" s="22">
        <v>246</v>
      </c>
      <c r="K9" s="55">
        <f t="shared" si="0"/>
        <v>1366</v>
      </c>
      <c r="L9" s="55">
        <f t="shared" si="0"/>
        <v>285</v>
      </c>
      <c r="M9" s="59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5">
        <f t="shared" si="1"/>
        <v>0</v>
      </c>
      <c r="T9" s="60"/>
      <c r="U9" s="22">
        <v>4</v>
      </c>
      <c r="V9" s="22">
        <v>3</v>
      </c>
      <c r="W9" s="12"/>
    </row>
    <row r="10" spans="1:23" x14ac:dyDescent="0.25">
      <c r="A10" s="208">
        <v>41</v>
      </c>
      <c r="B10" s="209"/>
      <c r="C10" s="210">
        <f t="shared" si="2"/>
        <v>38268</v>
      </c>
      <c r="D10" s="211" t="s">
        <v>44</v>
      </c>
      <c r="E10" s="210">
        <f t="shared" si="3"/>
        <v>38274</v>
      </c>
      <c r="F10" s="212"/>
      <c r="G10" s="213"/>
      <c r="H10" s="213"/>
      <c r="I10" s="213"/>
      <c r="J10" s="213"/>
      <c r="K10" s="214">
        <f t="shared" si="0"/>
        <v>0</v>
      </c>
      <c r="L10" s="214">
        <f t="shared" si="0"/>
        <v>0</v>
      </c>
      <c r="M10" s="215"/>
      <c r="N10" s="213"/>
      <c r="O10" s="213"/>
      <c r="P10" s="213"/>
      <c r="Q10" s="213"/>
      <c r="R10" s="216">
        <f>N10+P10</f>
        <v>0</v>
      </c>
      <c r="S10" s="214">
        <f t="shared" si="1"/>
        <v>0</v>
      </c>
      <c r="T10" s="213"/>
      <c r="U10" s="213"/>
      <c r="V10" s="213"/>
      <c r="W10" s="52"/>
    </row>
    <row r="11" spans="1:23" ht="15.6" x14ac:dyDescent="0.25">
      <c r="A11" s="208">
        <v>42</v>
      </c>
      <c r="B11" s="209"/>
      <c r="C11" s="210">
        <f t="shared" si="2"/>
        <v>38275</v>
      </c>
      <c r="D11" s="211" t="s">
        <v>44</v>
      </c>
      <c r="E11" s="210">
        <f t="shared" si="3"/>
        <v>38281</v>
      </c>
      <c r="F11" s="217"/>
      <c r="G11" s="213"/>
      <c r="H11" s="213"/>
      <c r="I11" s="213"/>
      <c r="J11" s="213"/>
      <c r="K11" s="214">
        <f t="shared" si="0"/>
        <v>0</v>
      </c>
      <c r="L11" s="214">
        <f t="shared" si="0"/>
        <v>0</v>
      </c>
      <c r="M11" s="215"/>
      <c r="N11" s="213"/>
      <c r="O11" s="213"/>
      <c r="P11" s="213"/>
      <c r="Q11" s="213"/>
      <c r="R11" s="216">
        <f>N11+P11</f>
        <v>0</v>
      </c>
      <c r="S11" s="214">
        <f t="shared" si="1"/>
        <v>0</v>
      </c>
      <c r="T11" s="213"/>
      <c r="U11" s="213"/>
      <c r="V11" s="213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538</v>
      </c>
      <c r="H12" s="22">
        <f t="shared" si="4"/>
        <v>122</v>
      </c>
      <c r="I12" s="22">
        <f t="shared" si="4"/>
        <v>2370</v>
      </c>
      <c r="J12" s="22">
        <f t="shared" si="4"/>
        <v>529</v>
      </c>
      <c r="K12" s="22">
        <f t="shared" si="4"/>
        <v>2908</v>
      </c>
      <c r="L12" s="22">
        <f t="shared" si="4"/>
        <v>651</v>
      </c>
      <c r="M12" s="59"/>
      <c r="N12" s="12"/>
      <c r="O12" s="12"/>
      <c r="P12" s="12"/>
      <c r="Q12" s="12"/>
      <c r="R12" s="92"/>
      <c r="S12" s="43"/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>
        <v>83</v>
      </c>
      <c r="H14" s="62">
        <v>14</v>
      </c>
      <c r="I14" s="62">
        <v>177</v>
      </c>
      <c r="J14" s="62">
        <v>37</v>
      </c>
      <c r="K14" s="22">
        <f>G14+I14</f>
        <v>260</v>
      </c>
      <c r="L14" s="22">
        <f>H14+J14</f>
        <v>51</v>
      </c>
      <c r="M14" s="13"/>
      <c r="N14" s="61">
        <v>26</v>
      </c>
      <c r="O14" s="19">
        <v>26</v>
      </c>
      <c r="P14" s="62">
        <v>1</v>
      </c>
      <c r="Q14" s="22">
        <v>1</v>
      </c>
      <c r="R14" s="20">
        <f t="shared" ref="R14:S24" si="5">N14+P14</f>
        <v>27</v>
      </c>
      <c r="S14" s="20">
        <f t="shared" si="5"/>
        <v>27</v>
      </c>
      <c r="T14" s="14"/>
      <c r="U14" s="61">
        <v>22</v>
      </c>
      <c r="V14" s="19">
        <v>22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>
        <v>91</v>
      </c>
      <c r="H15" s="22">
        <v>17</v>
      </c>
      <c r="I15" s="22">
        <v>696</v>
      </c>
      <c r="J15" s="22">
        <v>174</v>
      </c>
      <c r="K15" s="22">
        <f t="shared" ref="K15:K34" si="6">G15+I15</f>
        <v>787</v>
      </c>
      <c r="L15" s="22">
        <f t="shared" ref="L15:L34" si="7">H15+J15</f>
        <v>191</v>
      </c>
      <c r="M15" s="13"/>
      <c r="N15" s="22">
        <v>24</v>
      </c>
      <c r="O15" s="22">
        <v>23</v>
      </c>
      <c r="P15" s="22">
        <v>10</v>
      </c>
      <c r="Q15" s="22">
        <v>8</v>
      </c>
      <c r="R15" s="20">
        <f t="shared" si="5"/>
        <v>34</v>
      </c>
      <c r="S15" s="20">
        <f t="shared" si="5"/>
        <v>31</v>
      </c>
      <c r="T15" s="14"/>
      <c r="U15" s="22">
        <v>8</v>
      </c>
      <c r="V15" s="22">
        <v>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>
        <v>70</v>
      </c>
      <c r="H16" s="22">
        <v>8</v>
      </c>
      <c r="I16" s="22">
        <v>1541</v>
      </c>
      <c r="J16" s="22">
        <v>344</v>
      </c>
      <c r="K16" s="22">
        <f t="shared" si="6"/>
        <v>1611</v>
      </c>
      <c r="L16" s="22">
        <f t="shared" si="7"/>
        <v>352</v>
      </c>
      <c r="M16" s="13"/>
      <c r="N16" s="22">
        <v>33</v>
      </c>
      <c r="O16" s="22">
        <v>32</v>
      </c>
      <c r="P16" s="22">
        <v>40</v>
      </c>
      <c r="Q16" s="22">
        <v>39</v>
      </c>
      <c r="R16" s="20">
        <f t="shared" si="5"/>
        <v>73</v>
      </c>
      <c r="S16" s="20">
        <f t="shared" si="5"/>
        <v>71</v>
      </c>
      <c r="T16" s="14"/>
      <c r="U16" s="22">
        <v>9</v>
      </c>
      <c r="V16" s="22">
        <v>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>
        <v>47</v>
      </c>
      <c r="H17" s="22">
        <v>10</v>
      </c>
      <c r="I17" s="22">
        <v>1767</v>
      </c>
      <c r="J17" s="22">
        <v>415</v>
      </c>
      <c r="K17" s="22">
        <f t="shared" si="6"/>
        <v>1814</v>
      </c>
      <c r="L17" s="22">
        <f t="shared" si="7"/>
        <v>425</v>
      </c>
      <c r="M17" s="13"/>
      <c r="N17" s="22">
        <v>11</v>
      </c>
      <c r="O17" s="22">
        <v>11</v>
      </c>
      <c r="P17" s="22">
        <v>51</v>
      </c>
      <c r="Q17" s="22">
        <v>50</v>
      </c>
      <c r="R17" s="20">
        <f t="shared" ref="R17:R31" si="8">N17+P17</f>
        <v>62</v>
      </c>
      <c r="S17" s="20">
        <f t="shared" si="5"/>
        <v>61</v>
      </c>
      <c r="T17" s="14"/>
      <c r="U17" s="22">
        <v>4</v>
      </c>
      <c r="V17" s="22">
        <v>4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>
        <v>55</v>
      </c>
      <c r="H18" s="22">
        <v>9</v>
      </c>
      <c r="I18" s="22">
        <v>1506</v>
      </c>
      <c r="J18" s="22">
        <v>316</v>
      </c>
      <c r="K18" s="22">
        <f t="shared" si="6"/>
        <v>1561</v>
      </c>
      <c r="L18" s="22">
        <f t="shared" si="7"/>
        <v>325</v>
      </c>
      <c r="M18" s="59"/>
      <c r="N18" s="22">
        <v>15</v>
      </c>
      <c r="O18" s="22">
        <v>15</v>
      </c>
      <c r="P18" s="22">
        <v>41</v>
      </c>
      <c r="Q18" s="22">
        <v>34</v>
      </c>
      <c r="R18" s="20">
        <f t="shared" si="8"/>
        <v>56</v>
      </c>
      <c r="S18" s="92">
        <f t="shared" si="5"/>
        <v>49</v>
      </c>
      <c r="T18" s="60"/>
      <c r="U18" s="22">
        <v>1</v>
      </c>
      <c r="V18" s="22">
        <v>1</v>
      </c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>
        <v>28</v>
      </c>
      <c r="H19" s="22">
        <v>5</v>
      </c>
      <c r="I19" s="22">
        <v>754</v>
      </c>
      <c r="J19" s="22">
        <v>167</v>
      </c>
      <c r="K19" s="22">
        <f t="shared" si="6"/>
        <v>782</v>
      </c>
      <c r="L19" s="22">
        <f t="shared" si="7"/>
        <v>172</v>
      </c>
      <c r="M19" s="59"/>
      <c r="N19" s="22">
        <v>54</v>
      </c>
      <c r="O19" s="22">
        <v>54</v>
      </c>
      <c r="P19" s="22">
        <v>177</v>
      </c>
      <c r="Q19" s="22">
        <v>161</v>
      </c>
      <c r="R19" s="20">
        <f t="shared" si="8"/>
        <v>231</v>
      </c>
      <c r="S19" s="92">
        <f t="shared" si="5"/>
        <v>215</v>
      </c>
      <c r="T19" s="60"/>
      <c r="U19" s="22">
        <v>99</v>
      </c>
      <c r="V19" s="22">
        <v>96</v>
      </c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>
        <v>10</v>
      </c>
      <c r="H20" s="22">
        <v>1</v>
      </c>
      <c r="I20" s="22">
        <v>338</v>
      </c>
      <c r="J20" s="22">
        <v>71</v>
      </c>
      <c r="K20" s="22">
        <f t="shared" si="6"/>
        <v>348</v>
      </c>
      <c r="L20" s="22">
        <f t="shared" si="7"/>
        <v>72</v>
      </c>
      <c r="M20" s="59"/>
      <c r="N20" s="22">
        <v>26</v>
      </c>
      <c r="O20" s="22">
        <v>26</v>
      </c>
      <c r="P20" s="22">
        <v>106</v>
      </c>
      <c r="Q20" s="22">
        <v>95</v>
      </c>
      <c r="R20" s="22">
        <f t="shared" si="8"/>
        <v>132</v>
      </c>
      <c r="S20" s="92">
        <f t="shared" si="5"/>
        <v>121</v>
      </c>
      <c r="T20" s="60"/>
      <c r="U20" s="22">
        <v>168</v>
      </c>
      <c r="V20" s="22">
        <v>165</v>
      </c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59"/>
      <c r="N21" s="22"/>
      <c r="O21" s="22"/>
      <c r="P21" s="22"/>
      <c r="Q21" s="22"/>
      <c r="R21" s="22">
        <f t="shared" si="8"/>
        <v>0</v>
      </c>
      <c r="S21" s="92">
        <f t="shared" si="5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59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59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6"/>
        <v>0</v>
      </c>
      <c r="L24" s="22">
        <f t="shared" si="7"/>
        <v>0</v>
      </c>
      <c r="M24" s="59"/>
      <c r="N24" s="61"/>
      <c r="O24" s="61"/>
      <c r="P24" s="61"/>
      <c r="Q24" s="61"/>
      <c r="R24" s="61">
        <f t="shared" si="8"/>
        <v>0</v>
      </c>
      <c r="S24" s="20">
        <f t="shared" si="5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6"/>
        <v>0</v>
      </c>
      <c r="L25" s="22">
        <f t="shared" si="7"/>
        <v>0</v>
      </c>
      <c r="M25" s="59"/>
      <c r="N25" s="61"/>
      <c r="O25" s="61"/>
      <c r="P25" s="61"/>
      <c r="Q25" s="61"/>
      <c r="R25" s="61">
        <f t="shared" si="8"/>
        <v>0</v>
      </c>
      <c r="S25" s="61">
        <f t="shared" ref="S25:S30" si="9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6"/>
        <v>0</v>
      </c>
      <c r="L26" s="22">
        <f t="shared" si="7"/>
        <v>0</v>
      </c>
      <c r="M26" s="59"/>
      <c r="N26" s="61"/>
      <c r="O26" s="61"/>
      <c r="P26" s="61"/>
      <c r="Q26" s="61"/>
      <c r="R26" s="61">
        <f t="shared" si="8"/>
        <v>0</v>
      </c>
      <c r="S26" s="61">
        <f t="shared" si="9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6"/>
        <v>0</v>
      </c>
      <c r="L27" s="22">
        <f t="shared" si="7"/>
        <v>0</v>
      </c>
      <c r="M27" s="13"/>
      <c r="N27" s="61"/>
      <c r="O27" s="61"/>
      <c r="P27" s="61"/>
      <c r="Q27" s="61"/>
      <c r="R27" s="61">
        <f t="shared" si="8"/>
        <v>0</v>
      </c>
      <c r="S27" s="61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6"/>
        <v>0</v>
      </c>
      <c r="L28" s="22">
        <f t="shared" si="7"/>
        <v>0</v>
      </c>
      <c r="M28" s="13"/>
      <c r="N28" s="61"/>
      <c r="O28" s="61"/>
      <c r="P28" s="61"/>
      <c r="Q28" s="61"/>
      <c r="R28" s="61">
        <f t="shared" si="8"/>
        <v>0</v>
      </c>
      <c r="S28" s="61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6"/>
        <v>0</v>
      </c>
      <c r="L29" s="22">
        <f t="shared" si="7"/>
        <v>0</v>
      </c>
      <c r="M29" s="13"/>
      <c r="N29" s="61"/>
      <c r="O29" s="61"/>
      <c r="P29" s="61"/>
      <c r="Q29" s="61"/>
      <c r="R29" s="61">
        <f t="shared" si="8"/>
        <v>0</v>
      </c>
      <c r="S29" s="61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6"/>
        <v>0</v>
      </c>
      <c r="L30" s="22">
        <f t="shared" si="7"/>
        <v>0</v>
      </c>
      <c r="M30" s="13"/>
      <c r="N30" s="61"/>
      <c r="O30" s="61"/>
      <c r="P30" s="61"/>
      <c r="Q30" s="61"/>
      <c r="R30" s="61">
        <f t="shared" si="8"/>
        <v>0</v>
      </c>
      <c r="S30" s="61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6"/>
        <v>0</v>
      </c>
      <c r="L31" s="22">
        <f t="shared" si="7"/>
        <v>0</v>
      </c>
      <c r="M31" s="13"/>
      <c r="N31" s="61"/>
      <c r="O31" s="61"/>
      <c r="P31" s="61"/>
      <c r="Q31" s="61"/>
      <c r="R31" s="61">
        <f t="shared" si="8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6"/>
        <v>0</v>
      </c>
      <c r="L32" s="22">
        <f t="shared" si="7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6"/>
        <v>0</v>
      </c>
      <c r="L33" s="22">
        <f t="shared" si="7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6"/>
        <v>0</v>
      </c>
      <c r="L34" s="22">
        <f t="shared" si="7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0">SUM(G14:G34)</f>
        <v>384</v>
      </c>
      <c r="H35" s="22">
        <f t="shared" si="10"/>
        <v>64</v>
      </c>
      <c r="I35" s="22">
        <f t="shared" si="10"/>
        <v>6779</v>
      </c>
      <c r="J35" s="22">
        <f t="shared" si="10"/>
        <v>1524</v>
      </c>
      <c r="K35" s="20">
        <f t="shared" si="10"/>
        <v>7163</v>
      </c>
      <c r="L35" s="20">
        <f t="shared" si="10"/>
        <v>1588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1">G12+G35</f>
        <v>922</v>
      </c>
      <c r="H36" s="79">
        <f t="shared" si="11"/>
        <v>186</v>
      </c>
      <c r="I36" s="79">
        <f t="shared" si="11"/>
        <v>9149</v>
      </c>
      <c r="J36" s="79">
        <f t="shared" si="11"/>
        <v>2053</v>
      </c>
      <c r="K36" s="79">
        <f t="shared" si="11"/>
        <v>10071</v>
      </c>
      <c r="L36" s="79">
        <f t="shared" si="11"/>
        <v>2239</v>
      </c>
      <c r="M36" s="80"/>
      <c r="N36" s="79">
        <f>SUM(N5:N35)</f>
        <v>189</v>
      </c>
      <c r="O36" s="79">
        <f t="shared" ref="O36:V36" si="12">SUM(O5:O35)</f>
        <v>187</v>
      </c>
      <c r="P36" s="79">
        <f t="shared" si="12"/>
        <v>426</v>
      </c>
      <c r="Q36" s="79">
        <f t="shared" si="12"/>
        <v>388</v>
      </c>
      <c r="R36" s="79">
        <f t="shared" si="12"/>
        <v>615</v>
      </c>
      <c r="S36" s="79">
        <f t="shared" si="12"/>
        <v>575</v>
      </c>
      <c r="T36" s="80"/>
      <c r="U36" s="79">
        <f>SUM(U5:U35)</f>
        <v>318</v>
      </c>
      <c r="V36" s="79">
        <f t="shared" si="12"/>
        <v>311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28" t="s">
        <v>49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110"/>
      <c r="R2" s="228" t="s">
        <v>49</v>
      </c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110"/>
      <c r="AD2" s="228" t="s">
        <v>49</v>
      </c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110"/>
      <c r="AP2" s="228" t="s">
        <v>49</v>
      </c>
      <c r="AQ2" s="228"/>
      <c r="AR2" s="228"/>
      <c r="AS2" s="228"/>
      <c r="AT2" s="228"/>
      <c r="AU2" s="228"/>
      <c r="AV2" s="228"/>
      <c r="AW2" s="228"/>
      <c r="AX2" s="228"/>
      <c r="AY2" s="228"/>
      <c r="AZ2" s="228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26" t="s">
        <v>72</v>
      </c>
      <c r="AY17" s="226"/>
      <c r="AZ17" s="226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26" t="s">
        <v>69</v>
      </c>
      <c r="AY18" s="226"/>
      <c r="AZ18" s="226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26" t="s">
        <v>70</v>
      </c>
      <c r="AY19" s="226"/>
      <c r="AZ19" s="226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27" t="s">
        <v>71</v>
      </c>
      <c r="AY20" s="227"/>
      <c r="AZ20" s="227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29">
        <v>2015</v>
      </c>
      <c r="AX2" s="229"/>
      <c r="AY2" s="229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29">
        <v>2018</v>
      </c>
      <c r="BJ2" s="229"/>
      <c r="BK2" s="229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opLeftCell="AS1" workbookViewId="0">
      <selection activeCell="C14" sqref="A14:XFD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5" customFormat="1" x14ac:dyDescent="0.25">
      <c r="B1" s="196"/>
      <c r="C1" s="196"/>
      <c r="D1" s="196"/>
      <c r="E1" s="196" t="s">
        <v>95</v>
      </c>
      <c r="F1" s="196"/>
      <c r="G1" s="196"/>
      <c r="H1" s="196"/>
      <c r="I1" s="196"/>
      <c r="J1" s="197"/>
      <c r="K1" s="197"/>
      <c r="L1" s="197"/>
      <c r="M1" s="197"/>
      <c r="N1" s="197"/>
      <c r="O1" s="197"/>
      <c r="Q1" s="196" t="str">
        <f>E1</f>
        <v>Trinity River Hatchery, cumulative weekly trapping totals, 2004-2017.</v>
      </c>
      <c r="R1" s="196"/>
      <c r="S1" s="196"/>
      <c r="T1" s="196"/>
      <c r="U1" s="196"/>
      <c r="V1" s="196"/>
      <c r="W1" s="196"/>
      <c r="X1" s="196"/>
      <c r="Y1" s="196"/>
      <c r="Z1" s="197"/>
      <c r="AA1" s="197"/>
      <c r="AB1" s="197"/>
      <c r="AC1" s="196" t="str">
        <f>E1</f>
        <v>Trinity River Hatchery, cumulative weekly trapping totals, 2004-2017.</v>
      </c>
      <c r="AD1" s="197"/>
      <c r="AE1" s="197"/>
      <c r="AI1" s="198"/>
      <c r="AM1" s="199"/>
      <c r="AN1" s="199"/>
      <c r="AO1" s="196" t="str">
        <f>E1</f>
        <v>Trinity River Hatchery, cumulative weekly trapping totals, 2004-2017.</v>
      </c>
      <c r="AP1" s="196"/>
      <c r="AQ1" s="196"/>
      <c r="AR1" s="196"/>
      <c r="AS1" s="196"/>
      <c r="AT1" s="196"/>
      <c r="AU1" s="196"/>
      <c r="AV1" s="196"/>
      <c r="AW1" s="196"/>
      <c r="AX1" s="197"/>
      <c r="AY1" s="197"/>
      <c r="AZ1" s="197"/>
      <c r="BA1" s="196" t="str">
        <f>E1</f>
        <v>Trinity River Hatchery, cumulative weekly trapping totals, 2004-2017.</v>
      </c>
      <c r="BB1" s="197"/>
      <c r="BC1" s="197"/>
      <c r="BD1" s="197"/>
      <c r="BE1" s="198"/>
      <c r="BF1" s="198"/>
      <c r="BG1" s="198"/>
    </row>
    <row r="2" spans="1:60" s="195" customFormat="1" x14ac:dyDescent="0.25">
      <c r="B2" s="200"/>
      <c r="C2" s="200"/>
      <c r="D2" s="200"/>
      <c r="E2" s="236" t="s">
        <v>77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1"/>
      <c r="Q2" s="236" t="s">
        <v>77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2"/>
      <c r="AC2" s="236" t="s">
        <v>77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9"/>
      <c r="AO2" s="237" t="s">
        <v>77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8"/>
      <c r="BF2" s="198"/>
      <c r="BG2" s="198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5"/>
      <c r="AW3" s="71"/>
      <c r="AX3" s="71">
        <v>2015</v>
      </c>
      <c r="AY3" s="71"/>
      <c r="BA3" s="71"/>
      <c r="BB3" s="71">
        <v>2016</v>
      </c>
      <c r="BC3" s="71"/>
      <c r="BD3" s="193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6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4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7"/>
      <c r="AW5" s="68" t="s">
        <v>53</v>
      </c>
      <c r="AX5" s="11"/>
      <c r="AY5" s="11"/>
      <c r="BA5" s="68" t="s">
        <v>53</v>
      </c>
      <c r="BB5" s="11"/>
      <c r="BC5" s="11"/>
      <c r="BD5" s="189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7"/>
      <c r="AW6" s="11"/>
      <c r="AX6" s="11"/>
      <c r="AY6" s="11"/>
      <c r="BA6" s="11"/>
      <c r="BB6" s="11"/>
      <c r="BC6" s="11"/>
      <c r="BD6" s="189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7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89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7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89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7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89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7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89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7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89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7"/>
      <c r="AW12" s="86" t="s">
        <v>106</v>
      </c>
      <c r="AX12" s="11"/>
      <c r="AY12" s="11"/>
      <c r="BA12" s="86" t="s">
        <v>105</v>
      </c>
      <c r="BB12" s="11"/>
      <c r="BC12" s="11"/>
      <c r="BD12" s="189"/>
      <c r="BE12" s="230" t="s">
        <v>96</v>
      </c>
      <c r="BF12" s="231"/>
      <c r="BG12" s="232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7"/>
      <c r="AW13" s="68" t="s">
        <v>59</v>
      </c>
      <c r="AX13" s="11"/>
      <c r="AY13" s="11"/>
      <c r="BA13" s="68" t="s">
        <v>55</v>
      </c>
      <c r="BB13" s="11"/>
      <c r="BC13" s="11"/>
      <c r="BD13" s="189"/>
      <c r="BE13" s="233"/>
      <c r="BF13" s="233"/>
      <c r="BG13" s="234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7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89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7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89"/>
      <c r="BE15" s="182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7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89"/>
      <c r="BE16" s="182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7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89"/>
      <c r="BE17" s="182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7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89"/>
      <c r="BE18" s="182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7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89"/>
      <c r="BE19" s="182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7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89"/>
      <c r="BE20" s="182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7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89"/>
      <c r="BE21" s="182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7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89"/>
      <c r="BE22" s="184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8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0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89"/>
      <c r="AW24" s="20"/>
      <c r="AX24" s="68"/>
      <c r="AY24" s="11">
        <v>1651</v>
      </c>
      <c r="BA24" s="20"/>
      <c r="BB24" s="68"/>
      <c r="BC24" s="11">
        <v>864</v>
      </c>
      <c r="BD24" s="189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89"/>
      <c r="AW25" s="11"/>
      <c r="AX25" s="11"/>
      <c r="AY25" s="11">
        <v>1956</v>
      </c>
      <c r="BA25" s="11"/>
      <c r="BB25" s="11"/>
      <c r="BC25" s="11">
        <v>886</v>
      </c>
      <c r="BD25" s="189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89"/>
      <c r="AW26" s="11"/>
      <c r="AX26" s="22"/>
      <c r="AY26" s="11">
        <v>2297</v>
      </c>
      <c r="BA26" s="11"/>
      <c r="BB26" s="22"/>
      <c r="BC26" s="11">
        <v>940</v>
      </c>
      <c r="BD26" s="189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89"/>
      <c r="AW27" s="11"/>
      <c r="AX27" s="12"/>
      <c r="AY27" s="11">
        <v>2748</v>
      </c>
      <c r="BA27" s="11"/>
      <c r="BB27" s="12"/>
      <c r="BC27" s="11">
        <v>1089</v>
      </c>
      <c r="BD27" s="189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89"/>
      <c r="AW28" s="11"/>
      <c r="AX28" s="11"/>
      <c r="AY28" s="11">
        <v>2986</v>
      </c>
      <c r="BA28" s="11"/>
      <c r="BB28" s="11"/>
      <c r="BC28" s="11">
        <v>1226</v>
      </c>
      <c r="BD28" s="189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89"/>
      <c r="AW29" s="11"/>
      <c r="AX29" s="11"/>
      <c r="AY29" s="11">
        <v>3093</v>
      </c>
      <c r="BA29" s="11"/>
      <c r="BB29" s="11"/>
      <c r="BC29" s="11">
        <v>1387</v>
      </c>
      <c r="BD29" s="189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89"/>
      <c r="AW30" s="11"/>
      <c r="AX30" s="11"/>
      <c r="AY30" s="11">
        <v>3170</v>
      </c>
      <c r="BA30" s="11"/>
      <c r="BB30" s="11"/>
      <c r="BC30" s="11">
        <v>1508</v>
      </c>
      <c r="BD30" s="189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89"/>
      <c r="AW31" s="11"/>
      <c r="AX31" s="11"/>
      <c r="AY31" s="11">
        <v>3236</v>
      </c>
      <c r="BA31" s="11"/>
      <c r="BB31" s="11"/>
      <c r="BC31" s="11">
        <v>1555</v>
      </c>
      <c r="BD31" s="189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0"/>
      <c r="AW32" s="11"/>
      <c r="AX32" s="11"/>
      <c r="AY32" s="68">
        <v>3256</v>
      </c>
      <c r="BA32" s="11"/>
      <c r="BB32" s="11"/>
      <c r="BC32" s="68">
        <v>1574</v>
      </c>
      <c r="BD32" s="190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1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1"/>
      <c r="BE33" s="183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2"/>
      <c r="BD34" s="192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2"/>
      <c r="AW35" s="32" t="s">
        <v>61</v>
      </c>
      <c r="BA35" s="32" t="s">
        <v>61</v>
      </c>
      <c r="BD35" s="192"/>
      <c r="BE35" s="32" t="s">
        <v>97</v>
      </c>
    </row>
    <row r="36" spans="1:60" ht="13.2" customHeight="1" x14ac:dyDescent="0.25">
      <c r="U36" s="11"/>
      <c r="V36" s="11"/>
      <c r="AK36" s="235" t="s">
        <v>57</v>
      </c>
      <c r="AL36" s="235"/>
      <c r="AS36" s="32" t="s">
        <v>62</v>
      </c>
      <c r="AV36" s="192"/>
      <c r="AW36" s="32" t="s">
        <v>62</v>
      </c>
      <c r="BA36" s="32" t="s">
        <v>62</v>
      </c>
      <c r="BD36" s="192"/>
      <c r="BE36" s="32" t="s">
        <v>98</v>
      </c>
    </row>
    <row r="37" spans="1:60" x14ac:dyDescent="0.25">
      <c r="AK37" s="235"/>
      <c r="AL37" s="235"/>
      <c r="AV37" s="192"/>
      <c r="BD37" s="192"/>
    </row>
    <row r="38" spans="1:60" x14ac:dyDescent="0.25">
      <c r="A38" s="15" t="s">
        <v>52</v>
      </c>
      <c r="AK38" s="235"/>
      <c r="AL38" s="235"/>
      <c r="AV38" s="192"/>
      <c r="BD38" s="192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2018-12-10T19:15:02Z</dcterms:modified>
</cp:coreProperties>
</file>