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63899023-AB77-4F05-BC6B-1683BC2A614C}" xr6:coauthVersionLast="43" xr6:coauthVersionMax="43" xr10:uidLastSave="{00000000-0000-0000-0000-000000000000}"/>
  <bookViews>
    <workbookView xWindow="-120" yWindow="-120" windowWidth="20730" windowHeight="11160" activeTab="2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'TRH-2019'!$A$1:$W$47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3" l="1"/>
  <c r="K19" i="3"/>
  <c r="L19" i="3"/>
  <c r="M19" i="3"/>
  <c r="N19" i="3"/>
  <c r="P19" i="3"/>
  <c r="Q19" i="3"/>
  <c r="R19" i="3"/>
  <c r="S19" i="3"/>
  <c r="T19" i="3"/>
  <c r="U19" i="3"/>
  <c r="W19" i="3"/>
  <c r="X19" i="3"/>
  <c r="Y19" i="3"/>
  <c r="Z19" i="3"/>
  <c r="AA19" i="3"/>
  <c r="AB19" i="3"/>
  <c r="I19" i="3"/>
  <c r="N21" i="3" l="1"/>
  <c r="M21" i="3"/>
  <c r="S38" i="4" l="1"/>
  <c r="R38" i="4"/>
  <c r="L38" i="4"/>
  <c r="K38" i="4"/>
  <c r="AF7" i="8" l="1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M14" i="8" l="1"/>
  <c r="N14" i="8"/>
  <c r="T14" i="8"/>
  <c r="U14" i="8"/>
  <c r="AB14" i="8"/>
  <c r="M15" i="8"/>
  <c r="N15" i="8"/>
  <c r="T15" i="8"/>
  <c r="U15" i="8"/>
  <c r="AB15" i="8"/>
  <c r="M16" i="8"/>
  <c r="N16" i="8"/>
  <c r="T16" i="8"/>
  <c r="U16" i="8"/>
  <c r="AB16" i="8"/>
  <c r="M17" i="8"/>
  <c r="N17" i="8"/>
  <c r="T17" i="8"/>
  <c r="U17" i="8"/>
  <c r="AB17" i="8"/>
  <c r="M18" i="8"/>
  <c r="N18" i="8"/>
  <c r="T18" i="8"/>
  <c r="U18" i="8"/>
  <c r="AB18" i="8"/>
  <c r="M19" i="8"/>
  <c r="N19" i="8"/>
  <c r="T19" i="8"/>
  <c r="U19" i="8"/>
  <c r="AB19" i="8"/>
  <c r="M20" i="8"/>
  <c r="N20" i="8"/>
  <c r="T20" i="8"/>
  <c r="U20" i="8"/>
  <c r="AB20" i="8"/>
  <c r="M21" i="8"/>
  <c r="N21" i="8"/>
  <c r="T21" i="8"/>
  <c r="U21" i="8"/>
  <c r="AB21" i="8"/>
  <c r="M22" i="8"/>
  <c r="N22" i="8"/>
  <c r="T22" i="8"/>
  <c r="U22" i="8"/>
  <c r="AB22" i="8"/>
  <c r="M23" i="8"/>
  <c r="N23" i="8"/>
  <c r="T23" i="8"/>
  <c r="U23" i="8"/>
  <c r="AB23" i="8"/>
  <c r="M24" i="8"/>
  <c r="N24" i="8"/>
  <c r="T24" i="8"/>
  <c r="U24" i="8"/>
  <c r="AB24" i="8"/>
  <c r="M25" i="8"/>
  <c r="N25" i="8"/>
  <c r="T25" i="8"/>
  <c r="U25" i="8"/>
  <c r="AB25" i="8"/>
  <c r="C17" i="8"/>
  <c r="E17" i="8"/>
  <c r="C18" i="8"/>
  <c r="C19" i="8" s="1"/>
  <c r="C20" i="8" s="1"/>
  <c r="C21" i="8" s="1"/>
  <c r="C22" i="8" s="1"/>
  <c r="C23" i="8" s="1"/>
  <c r="C24" i="8" s="1"/>
  <c r="C25" i="8" s="1"/>
  <c r="E18" i="8"/>
  <c r="E19" i="8" s="1"/>
  <c r="E20" i="8" s="1"/>
  <c r="E21" i="8" s="1"/>
  <c r="E22" i="8" s="1"/>
  <c r="E23" i="8" s="1"/>
  <c r="E24" i="8" s="1"/>
  <c r="E25" i="8" s="1"/>
  <c r="BA1" i="6" l="1"/>
  <c r="AO1" i="6"/>
  <c r="AC1" i="6"/>
  <c r="Q1" i="6"/>
  <c r="AB29" i="8" l="1"/>
  <c r="AA29" i="8"/>
  <c r="N29" i="8"/>
  <c r="M29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C6" i="8" l="1"/>
  <c r="E6" i="8" s="1"/>
  <c r="U36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I27" i="8" l="1"/>
  <c r="J27" i="8"/>
  <c r="K27" i="8"/>
  <c r="L27" i="8"/>
  <c r="P27" i="8"/>
  <c r="Q27" i="8"/>
  <c r="R27" i="8"/>
  <c r="S27" i="8"/>
  <c r="W27" i="8"/>
  <c r="X27" i="8"/>
  <c r="Y27" i="8"/>
  <c r="Z27" i="8"/>
  <c r="AD27" i="8"/>
  <c r="AE27" i="8"/>
  <c r="G27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6" i="3" l="1"/>
  <c r="E5" i="3"/>
  <c r="J40" i="4"/>
  <c r="I40" i="4"/>
  <c r="H40" i="4"/>
  <c r="G40" i="4"/>
  <c r="E6" i="3" l="1"/>
  <c r="C7" i="3"/>
  <c r="K40" i="4"/>
  <c r="C8" i="3" l="1"/>
  <c r="E7" i="3"/>
  <c r="C7" i="8"/>
  <c r="C8" i="8" s="1"/>
  <c r="C9" i="3" l="1"/>
  <c r="E8" i="3"/>
  <c r="S40" i="4"/>
  <c r="R40" i="4"/>
  <c r="L40" i="4"/>
  <c r="C10" i="3" l="1"/>
  <c r="E9" i="3"/>
  <c r="E10" i="3" l="1"/>
  <c r="C11" i="3"/>
  <c r="AB13" i="8"/>
  <c r="U13" i="8"/>
  <c r="T13" i="8"/>
  <c r="N13" i="8"/>
  <c r="M13" i="8"/>
  <c r="AB12" i="8"/>
  <c r="AA12" i="8"/>
  <c r="U12" i="8"/>
  <c r="T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C12" i="3" l="1"/>
  <c r="E11" i="3"/>
  <c r="U27" i="8"/>
  <c r="AF27" i="8"/>
  <c r="AB27" i="8"/>
  <c r="AA27" i="8"/>
  <c r="N27" i="8"/>
  <c r="M27" i="8"/>
  <c r="T27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C13" i="3" l="1"/>
  <c r="E12" i="3"/>
  <c r="BA33" i="7"/>
  <c r="C14" i="3" l="1"/>
  <c r="E13" i="3"/>
  <c r="V41" i="4"/>
  <c r="U41" i="4"/>
  <c r="C15" i="3" l="1"/>
  <c r="E14" i="3"/>
  <c r="R34" i="4"/>
  <c r="R41" i="4"/>
  <c r="E15" i="3" l="1"/>
  <c r="C16" i="3"/>
  <c r="V36" i="4"/>
  <c r="E16" i="3" l="1"/>
  <c r="C17" i="3"/>
  <c r="E17" i="3" s="1"/>
  <c r="K41" i="4"/>
  <c r="S41" i="4" l="1"/>
  <c r="L41" i="4"/>
  <c r="G19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R31" i="4" l="1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<sst xmlns="http://schemas.openxmlformats.org/spreadsheetml/2006/main" count="568" uniqueCount="122">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</sst>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104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105</v>
      </c>
    </row>
    <row r="18" spans="1:15" s="117" customFormat="1" x14ac:dyDescent="0.2">
      <c r="A18" s="117" t="s">
        <v>71</v>
      </c>
    </row>
    <row r="19" spans="1:15" s="117" customFormat="1" x14ac:dyDescent="0.2">
      <c r="A19" s="149" t="s">
        <v>106</v>
      </c>
    </row>
    <row r="20" spans="1:15" s="117" customFormat="1" x14ac:dyDescent="0.2">
      <c r="A20" s="117" t="s">
        <v>81</v>
      </c>
    </row>
    <row r="21" spans="1:15" s="117" customFormat="1" x14ac:dyDescent="0.2">
      <c r="A21" s="149" t="s">
        <v>107</v>
      </c>
    </row>
    <row r="22" spans="1:15" s="117" customFormat="1" x14ac:dyDescent="0.2">
      <c r="A22" s="149" t="s">
        <v>108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workbookViewId="0">
      <selection activeCell="G14" sqref="G14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103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25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3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2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3">K8+I8</f>
        <v>53</v>
      </c>
      <c r="N8" s="79">
        <f t="shared" ref="N8" si="14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5">P8+R8</f>
        <v>0</v>
      </c>
      <c r="U8" s="79">
        <f t="shared" ref="U8" si="16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ref="AA8" si="17">Y8+W8</f>
        <v>18</v>
      </c>
      <c r="AB8" s="79">
        <f t="shared" ref="AB8" si="18">Z8+X8</f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9">C8+7</f>
        <v>43683</v>
      </c>
      <c r="D9" s="170" t="s">
        <v>36</v>
      </c>
      <c r="E9" s="169">
        <f t="shared" si="12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11"/>
        <v>7</v>
      </c>
      <c r="AB9" s="79">
        <f t="shared" si="11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9"/>
        <v>43690</v>
      </c>
      <c r="D10" s="170" t="s">
        <v>36</v>
      </c>
      <c r="E10" s="169">
        <f t="shared" si="12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11"/>
        <v>7</v>
      </c>
      <c r="AB10" s="79">
        <f t="shared" si="11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9"/>
        <v>43697</v>
      </c>
      <c r="D11" s="170" t="s">
        <v>36</v>
      </c>
      <c r="E11" s="169">
        <f t="shared" si="12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11"/>
        <v>9</v>
      </c>
      <c r="AB11" s="79">
        <f t="shared" si="11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9"/>
        <v>43704</v>
      </c>
      <c r="D12" s="170" t="s">
        <v>36</v>
      </c>
      <c r="E12" s="169">
        <f t="shared" si="12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11"/>
        <v>4</v>
      </c>
      <c r="AB12" s="79">
        <f t="shared" si="11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9"/>
        <v>43711</v>
      </c>
      <c r="D13" s="170" t="s">
        <v>36</v>
      </c>
      <c r="E13" s="169">
        <f t="shared" si="12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v>0</v>
      </c>
      <c r="AB13" s="79">
        <f t="shared" si="11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ref="M14:M25" si="20">K14+I14</f>
        <v>0</v>
      </c>
      <c r="N14" s="79">
        <f t="shared" ref="N14:N25" si="21">L14+J14</f>
        <v>0</v>
      </c>
      <c r="O14" s="79"/>
      <c r="P14" s="79"/>
      <c r="Q14" s="79"/>
      <c r="R14" s="79"/>
      <c r="S14" s="79"/>
      <c r="T14" s="79">
        <f t="shared" ref="T14:T25" si="22">P14+R14</f>
        <v>0</v>
      </c>
      <c r="U14" s="79">
        <f t="shared" ref="U14:U25" si="23">Q14+S14</f>
        <v>0</v>
      </c>
      <c r="V14" s="79"/>
      <c r="W14" s="79"/>
      <c r="X14" s="79"/>
      <c r="Y14" s="79"/>
      <c r="Z14" s="79"/>
      <c r="AA14" s="79">
        <v>0</v>
      </c>
      <c r="AB14" s="79">
        <f t="shared" ref="AB14:AB25" si="24">Z14+X14</f>
        <v>0</v>
      </c>
      <c r="AC14" s="79"/>
      <c r="AD14" s="79"/>
      <c r="AE14" s="79"/>
      <c r="AF14" s="79">
        <f t="shared" si="7"/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si="20"/>
        <v>0</v>
      </c>
      <c r="N15" s="79">
        <f t="shared" si="21"/>
        <v>0</v>
      </c>
      <c r="O15" s="79"/>
      <c r="P15" s="79"/>
      <c r="Q15" s="79"/>
      <c r="R15" s="79"/>
      <c r="S15" s="79"/>
      <c r="T15" s="79">
        <f t="shared" si="22"/>
        <v>0</v>
      </c>
      <c r="U15" s="79">
        <f t="shared" si="23"/>
        <v>0</v>
      </c>
      <c r="V15" s="79"/>
      <c r="W15" s="79"/>
      <c r="X15" s="79"/>
      <c r="Y15" s="79"/>
      <c r="Z15" s="79"/>
      <c r="AA15" s="79">
        <v>0</v>
      </c>
      <c r="AB15" s="79">
        <f t="shared" si="24"/>
        <v>0</v>
      </c>
      <c r="AC15" s="79"/>
      <c r="AD15" s="79"/>
      <c r="AE15" s="79"/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0"/>
        <v>0</v>
      </c>
      <c r="N16" s="79">
        <f t="shared" si="21"/>
        <v>0</v>
      </c>
      <c r="O16" s="79"/>
      <c r="P16" s="79"/>
      <c r="Q16" s="79"/>
      <c r="R16" s="79"/>
      <c r="S16" s="79"/>
      <c r="T16" s="79">
        <f t="shared" si="22"/>
        <v>0</v>
      </c>
      <c r="U16" s="79">
        <f t="shared" si="23"/>
        <v>0</v>
      </c>
      <c r="V16" s="79"/>
      <c r="W16" s="79"/>
      <c r="X16" s="79"/>
      <c r="Y16" s="79"/>
      <c r="Z16" s="79"/>
      <c r="AA16" s="79">
        <v>0</v>
      </c>
      <c r="AB16" s="79">
        <f t="shared" si="24"/>
        <v>0</v>
      </c>
      <c r="AC16" s="79"/>
      <c r="AD16" s="79"/>
      <c r="AE16" s="79"/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:C25" si="25">C16+7</f>
        <v>43739</v>
      </c>
      <c r="D17" s="170" t="s">
        <v>36</v>
      </c>
      <c r="E17" s="169">
        <f t="shared" ref="E17:E25" si="26">E16+7</f>
        <v>43745</v>
      </c>
      <c r="F17" s="170"/>
      <c r="G17" s="79"/>
      <c r="H17" s="79"/>
      <c r="I17" s="79"/>
      <c r="J17" s="79"/>
      <c r="K17" s="79"/>
      <c r="L17" s="79"/>
      <c r="M17" s="79">
        <f t="shared" si="20"/>
        <v>0</v>
      </c>
      <c r="N17" s="79">
        <f t="shared" si="21"/>
        <v>0</v>
      </c>
      <c r="O17" s="79"/>
      <c r="P17" s="79"/>
      <c r="Q17" s="79"/>
      <c r="R17" s="79"/>
      <c r="S17" s="79"/>
      <c r="T17" s="79">
        <f t="shared" si="22"/>
        <v>0</v>
      </c>
      <c r="U17" s="79">
        <f t="shared" si="23"/>
        <v>0</v>
      </c>
      <c r="V17" s="79"/>
      <c r="W17" s="79"/>
      <c r="X17" s="79"/>
      <c r="Y17" s="79"/>
      <c r="Z17" s="79"/>
      <c r="AA17" s="79">
        <v>0</v>
      </c>
      <c r="AB17" s="79">
        <f t="shared" si="24"/>
        <v>0</v>
      </c>
      <c r="AC17" s="79"/>
      <c r="AD17" s="79"/>
      <c r="AE17" s="79"/>
      <c r="AF17" s="79">
        <f t="shared" si="7"/>
        <v>0</v>
      </c>
    </row>
    <row r="18" spans="1:33" s="153" customFormat="1" x14ac:dyDescent="0.2">
      <c r="A18" s="161">
        <v>41</v>
      </c>
      <c r="B18" s="170"/>
      <c r="C18" s="169">
        <f t="shared" si="25"/>
        <v>43746</v>
      </c>
      <c r="D18" s="170" t="s">
        <v>36</v>
      </c>
      <c r="E18" s="169">
        <f t="shared" si="26"/>
        <v>43752</v>
      </c>
      <c r="F18" s="170"/>
      <c r="G18" s="79"/>
      <c r="H18" s="79"/>
      <c r="I18" s="79"/>
      <c r="J18" s="79"/>
      <c r="K18" s="79"/>
      <c r="L18" s="79"/>
      <c r="M18" s="79">
        <f t="shared" si="20"/>
        <v>0</v>
      </c>
      <c r="N18" s="79">
        <f t="shared" si="21"/>
        <v>0</v>
      </c>
      <c r="O18" s="79"/>
      <c r="P18" s="79"/>
      <c r="Q18" s="79"/>
      <c r="R18" s="79"/>
      <c r="S18" s="79"/>
      <c r="T18" s="79">
        <f t="shared" si="22"/>
        <v>0</v>
      </c>
      <c r="U18" s="79">
        <f t="shared" si="23"/>
        <v>0</v>
      </c>
      <c r="V18" s="79"/>
      <c r="W18" s="79"/>
      <c r="X18" s="79"/>
      <c r="Y18" s="79"/>
      <c r="Z18" s="79"/>
      <c r="AA18" s="79">
        <v>0</v>
      </c>
      <c r="AB18" s="79">
        <f t="shared" si="24"/>
        <v>0</v>
      </c>
      <c r="AC18" s="79"/>
      <c r="AD18" s="79"/>
      <c r="AE18" s="79"/>
      <c r="AF18" s="79">
        <f t="shared" si="7"/>
        <v>0</v>
      </c>
    </row>
    <row r="19" spans="1:33" s="153" customFormat="1" x14ac:dyDescent="0.2">
      <c r="A19" s="161">
        <v>42</v>
      </c>
      <c r="B19" s="170"/>
      <c r="C19" s="169">
        <f t="shared" si="25"/>
        <v>43753</v>
      </c>
      <c r="D19" s="170" t="s">
        <v>36</v>
      </c>
      <c r="E19" s="169">
        <f t="shared" si="26"/>
        <v>43759</v>
      </c>
      <c r="F19" s="170"/>
      <c r="G19" s="79"/>
      <c r="H19" s="79"/>
      <c r="I19" s="79"/>
      <c r="J19" s="79"/>
      <c r="K19" s="79"/>
      <c r="L19" s="79"/>
      <c r="M19" s="79">
        <f t="shared" si="20"/>
        <v>0</v>
      </c>
      <c r="N19" s="79">
        <f t="shared" si="21"/>
        <v>0</v>
      </c>
      <c r="O19" s="79"/>
      <c r="P19" s="79"/>
      <c r="Q19" s="79"/>
      <c r="R19" s="79"/>
      <c r="S19" s="79"/>
      <c r="T19" s="79">
        <f t="shared" si="22"/>
        <v>0</v>
      </c>
      <c r="U19" s="79">
        <f t="shared" si="23"/>
        <v>0</v>
      </c>
      <c r="V19" s="79"/>
      <c r="W19" s="79"/>
      <c r="X19" s="79"/>
      <c r="Y19" s="79"/>
      <c r="Z19" s="79"/>
      <c r="AA19" s="79">
        <v>0</v>
      </c>
      <c r="AB19" s="79">
        <f t="shared" si="24"/>
        <v>0</v>
      </c>
      <c r="AC19" s="79"/>
      <c r="AD19" s="79"/>
      <c r="AE19" s="79"/>
      <c r="AF19" s="79">
        <f t="shared" si="7"/>
        <v>0</v>
      </c>
    </row>
    <row r="20" spans="1:33" s="153" customFormat="1" x14ac:dyDescent="0.2">
      <c r="A20" s="161">
        <v>43</v>
      </c>
      <c r="B20" s="170"/>
      <c r="C20" s="169">
        <f t="shared" si="25"/>
        <v>43760</v>
      </c>
      <c r="D20" s="170" t="s">
        <v>36</v>
      </c>
      <c r="E20" s="169">
        <f t="shared" si="26"/>
        <v>43766</v>
      </c>
      <c r="F20" s="170"/>
      <c r="G20" s="79"/>
      <c r="H20" s="79"/>
      <c r="I20" s="79"/>
      <c r="J20" s="79"/>
      <c r="K20" s="79"/>
      <c r="L20" s="79"/>
      <c r="M20" s="79">
        <f t="shared" si="20"/>
        <v>0</v>
      </c>
      <c r="N20" s="79">
        <f t="shared" si="21"/>
        <v>0</v>
      </c>
      <c r="O20" s="79"/>
      <c r="P20" s="79"/>
      <c r="Q20" s="79"/>
      <c r="R20" s="79"/>
      <c r="S20" s="79"/>
      <c r="T20" s="79">
        <f t="shared" si="22"/>
        <v>0</v>
      </c>
      <c r="U20" s="79">
        <f t="shared" si="23"/>
        <v>0</v>
      </c>
      <c r="V20" s="79"/>
      <c r="W20" s="79"/>
      <c r="X20" s="79"/>
      <c r="Y20" s="79"/>
      <c r="Z20" s="79"/>
      <c r="AA20" s="79">
        <v>0</v>
      </c>
      <c r="AB20" s="79">
        <f t="shared" si="24"/>
        <v>0</v>
      </c>
      <c r="AC20" s="79"/>
      <c r="AD20" s="79"/>
      <c r="AE20" s="79"/>
      <c r="AF20" s="79">
        <f t="shared" si="7"/>
        <v>0</v>
      </c>
    </row>
    <row r="21" spans="1:33" s="153" customFormat="1" x14ac:dyDescent="0.2">
      <c r="A21" s="161">
        <v>44</v>
      </c>
      <c r="B21" s="170"/>
      <c r="C21" s="169">
        <f t="shared" si="25"/>
        <v>43767</v>
      </c>
      <c r="D21" s="170" t="s">
        <v>36</v>
      </c>
      <c r="E21" s="169">
        <f t="shared" si="26"/>
        <v>43773</v>
      </c>
      <c r="F21" s="170"/>
      <c r="G21" s="79"/>
      <c r="H21" s="79"/>
      <c r="I21" s="79"/>
      <c r="J21" s="79"/>
      <c r="K21" s="79"/>
      <c r="L21" s="79"/>
      <c r="M21" s="79">
        <f t="shared" si="20"/>
        <v>0</v>
      </c>
      <c r="N21" s="79">
        <f t="shared" si="21"/>
        <v>0</v>
      </c>
      <c r="O21" s="79"/>
      <c r="P21" s="79"/>
      <c r="Q21" s="79"/>
      <c r="R21" s="79"/>
      <c r="S21" s="79"/>
      <c r="T21" s="79">
        <f t="shared" si="22"/>
        <v>0</v>
      </c>
      <c r="U21" s="79">
        <f t="shared" si="23"/>
        <v>0</v>
      </c>
      <c r="V21" s="79"/>
      <c r="W21" s="79"/>
      <c r="X21" s="79"/>
      <c r="Y21" s="79"/>
      <c r="Z21" s="79"/>
      <c r="AA21" s="79">
        <v>0</v>
      </c>
      <c r="AB21" s="79">
        <f t="shared" si="24"/>
        <v>0</v>
      </c>
      <c r="AC21" s="79"/>
      <c r="AD21" s="79"/>
      <c r="AE21" s="79"/>
      <c r="AF21" s="79">
        <f t="shared" si="7"/>
        <v>0</v>
      </c>
    </row>
    <row r="22" spans="1:33" s="153" customFormat="1" x14ac:dyDescent="0.2">
      <c r="A22" s="161">
        <v>45</v>
      </c>
      <c r="B22" s="170"/>
      <c r="C22" s="169">
        <f t="shared" si="25"/>
        <v>43774</v>
      </c>
      <c r="D22" s="170" t="s">
        <v>36</v>
      </c>
      <c r="E22" s="169">
        <f t="shared" si="26"/>
        <v>43780</v>
      </c>
      <c r="F22" s="170"/>
      <c r="G22" s="79"/>
      <c r="H22" s="79"/>
      <c r="I22" s="79"/>
      <c r="J22" s="79"/>
      <c r="K22" s="79"/>
      <c r="L22" s="79"/>
      <c r="M22" s="79">
        <f t="shared" si="20"/>
        <v>0</v>
      </c>
      <c r="N22" s="79">
        <f t="shared" si="21"/>
        <v>0</v>
      </c>
      <c r="O22" s="79"/>
      <c r="P22" s="79"/>
      <c r="Q22" s="79"/>
      <c r="R22" s="79"/>
      <c r="S22" s="79"/>
      <c r="T22" s="79">
        <f t="shared" si="22"/>
        <v>0</v>
      </c>
      <c r="U22" s="79">
        <f t="shared" si="23"/>
        <v>0</v>
      </c>
      <c r="V22" s="79"/>
      <c r="W22" s="79"/>
      <c r="X22" s="79"/>
      <c r="Y22" s="79"/>
      <c r="Z22" s="79"/>
      <c r="AA22" s="79">
        <v>0</v>
      </c>
      <c r="AB22" s="79">
        <f t="shared" si="24"/>
        <v>0</v>
      </c>
      <c r="AC22" s="79"/>
      <c r="AD22" s="79"/>
      <c r="AE22" s="79"/>
      <c r="AF22" s="79">
        <f t="shared" si="7"/>
        <v>0</v>
      </c>
    </row>
    <row r="23" spans="1:33" s="153" customFormat="1" x14ac:dyDescent="0.2">
      <c r="A23" s="161">
        <v>46</v>
      </c>
      <c r="B23" s="170"/>
      <c r="C23" s="169">
        <f t="shared" si="25"/>
        <v>43781</v>
      </c>
      <c r="D23" s="170" t="s">
        <v>36</v>
      </c>
      <c r="E23" s="169">
        <f t="shared" si="26"/>
        <v>43787</v>
      </c>
      <c r="F23" s="170"/>
      <c r="G23" s="79"/>
      <c r="H23" s="79"/>
      <c r="I23" s="79"/>
      <c r="J23" s="79"/>
      <c r="K23" s="79"/>
      <c r="L23" s="79"/>
      <c r="M23" s="79">
        <f t="shared" si="20"/>
        <v>0</v>
      </c>
      <c r="N23" s="79">
        <f t="shared" si="21"/>
        <v>0</v>
      </c>
      <c r="O23" s="79"/>
      <c r="P23" s="79"/>
      <c r="Q23" s="79"/>
      <c r="R23" s="79"/>
      <c r="S23" s="79"/>
      <c r="T23" s="79">
        <f t="shared" si="22"/>
        <v>0</v>
      </c>
      <c r="U23" s="79">
        <f t="shared" si="23"/>
        <v>0</v>
      </c>
      <c r="V23" s="79"/>
      <c r="W23" s="79"/>
      <c r="X23" s="79"/>
      <c r="Y23" s="79"/>
      <c r="Z23" s="79"/>
      <c r="AA23" s="79">
        <v>0</v>
      </c>
      <c r="AB23" s="79">
        <f t="shared" si="24"/>
        <v>0</v>
      </c>
      <c r="AC23" s="79"/>
      <c r="AD23" s="79"/>
      <c r="AE23" s="79"/>
      <c r="AF23" s="79">
        <f t="shared" si="7"/>
        <v>0</v>
      </c>
    </row>
    <row r="24" spans="1:33" s="153" customFormat="1" x14ac:dyDescent="0.2">
      <c r="A24" s="161">
        <v>47</v>
      </c>
      <c r="B24" s="170"/>
      <c r="C24" s="169">
        <f t="shared" si="25"/>
        <v>43788</v>
      </c>
      <c r="D24" s="170" t="s">
        <v>36</v>
      </c>
      <c r="E24" s="169">
        <f t="shared" si="26"/>
        <v>43794</v>
      </c>
      <c r="F24" s="170"/>
      <c r="G24" s="79"/>
      <c r="H24" s="79"/>
      <c r="I24" s="79"/>
      <c r="J24" s="79"/>
      <c r="K24" s="79"/>
      <c r="L24" s="79"/>
      <c r="M24" s="79">
        <f t="shared" si="20"/>
        <v>0</v>
      </c>
      <c r="N24" s="79">
        <f t="shared" si="21"/>
        <v>0</v>
      </c>
      <c r="O24" s="79"/>
      <c r="P24" s="79"/>
      <c r="Q24" s="79"/>
      <c r="R24" s="79"/>
      <c r="S24" s="79"/>
      <c r="T24" s="79">
        <f t="shared" si="22"/>
        <v>0</v>
      </c>
      <c r="U24" s="79">
        <f t="shared" si="23"/>
        <v>0</v>
      </c>
      <c r="V24" s="79"/>
      <c r="W24" s="79"/>
      <c r="X24" s="79"/>
      <c r="Y24" s="79"/>
      <c r="Z24" s="79"/>
      <c r="AA24" s="79">
        <v>0</v>
      </c>
      <c r="AB24" s="79">
        <f t="shared" si="24"/>
        <v>0</v>
      </c>
      <c r="AC24" s="79"/>
      <c r="AD24" s="79"/>
      <c r="AE24" s="79"/>
      <c r="AF24" s="79">
        <f t="shared" si="7"/>
        <v>0</v>
      </c>
    </row>
    <row r="25" spans="1:33" s="153" customFormat="1" x14ac:dyDescent="0.2">
      <c r="A25" s="161">
        <v>48</v>
      </c>
      <c r="B25" s="170"/>
      <c r="C25" s="169">
        <f t="shared" si="25"/>
        <v>43795</v>
      </c>
      <c r="D25" s="170" t="s">
        <v>36</v>
      </c>
      <c r="E25" s="169">
        <f t="shared" si="26"/>
        <v>43801</v>
      </c>
      <c r="F25" s="170"/>
      <c r="G25" s="79"/>
      <c r="H25" s="79"/>
      <c r="I25" s="79"/>
      <c r="J25" s="79"/>
      <c r="K25" s="79"/>
      <c r="L25" s="79"/>
      <c r="M25" s="79">
        <f t="shared" si="20"/>
        <v>0</v>
      </c>
      <c r="N25" s="79">
        <f t="shared" si="21"/>
        <v>0</v>
      </c>
      <c r="O25" s="79"/>
      <c r="P25" s="79"/>
      <c r="Q25" s="79"/>
      <c r="R25" s="79"/>
      <c r="S25" s="79"/>
      <c r="T25" s="79">
        <f t="shared" si="22"/>
        <v>0</v>
      </c>
      <c r="U25" s="79">
        <f t="shared" si="23"/>
        <v>0</v>
      </c>
      <c r="V25" s="79"/>
      <c r="W25" s="79"/>
      <c r="X25" s="79"/>
      <c r="Y25" s="79"/>
      <c r="Z25" s="79"/>
      <c r="AA25" s="79">
        <v>0</v>
      </c>
      <c r="AB25" s="79">
        <f t="shared" si="24"/>
        <v>0</v>
      </c>
      <c r="AC25" s="79"/>
      <c r="AD25" s="79"/>
      <c r="AE25" s="79"/>
      <c r="AF25" s="79">
        <f t="shared" si="7"/>
        <v>0</v>
      </c>
    </row>
    <row r="26" spans="1:33" s="153" customFormat="1" ht="6" customHeight="1" x14ac:dyDescent="0.2">
      <c r="A26" s="161"/>
      <c r="B26" s="170"/>
      <c r="C26" s="169"/>
      <c r="D26" s="174"/>
      <c r="E26" s="169"/>
      <c r="F26" s="170"/>
      <c r="G26" s="79"/>
      <c r="H26" s="79"/>
      <c r="I26" s="79"/>
      <c r="J26" s="79"/>
      <c r="K26" s="79"/>
      <c r="L26" s="79"/>
      <c r="M26" s="79"/>
      <c r="N26" s="79"/>
      <c r="O26" s="172"/>
      <c r="P26" s="79"/>
      <c r="Q26" s="79"/>
      <c r="R26" s="79"/>
      <c r="S26" s="79"/>
      <c r="T26" s="79"/>
      <c r="U26" s="79"/>
      <c r="V26" s="172"/>
      <c r="W26" s="79"/>
      <c r="X26" s="79"/>
      <c r="Y26" s="79"/>
      <c r="Z26" s="79"/>
      <c r="AA26" s="79"/>
      <c r="AB26" s="79"/>
      <c r="AC26" s="172"/>
      <c r="AD26" s="79"/>
      <c r="AE26" s="79"/>
      <c r="AF26" s="172"/>
    </row>
    <row r="27" spans="1:33" s="154" customFormat="1" ht="19.5" customHeight="1" x14ac:dyDescent="0.2">
      <c r="A27" s="161"/>
      <c r="B27" s="161"/>
      <c r="C27" s="175"/>
      <c r="D27" s="176"/>
      <c r="E27" s="177" t="s">
        <v>117</v>
      </c>
      <c r="F27" s="77"/>
      <c r="G27" s="77">
        <f>SUM(G5:G25)</f>
        <v>34</v>
      </c>
      <c r="H27" s="77"/>
      <c r="I27" s="77">
        <f t="shared" ref="I27:N27" si="27">SUM(I5:I25)</f>
        <v>56</v>
      </c>
      <c r="J27" s="77">
        <f t="shared" si="27"/>
        <v>6</v>
      </c>
      <c r="K27" s="77">
        <f t="shared" si="27"/>
        <v>403</v>
      </c>
      <c r="L27" s="77">
        <f t="shared" si="27"/>
        <v>85</v>
      </c>
      <c r="M27" s="77">
        <f t="shared" si="27"/>
        <v>459</v>
      </c>
      <c r="N27" s="77">
        <f t="shared" si="27"/>
        <v>91</v>
      </c>
      <c r="O27" s="173"/>
      <c r="P27" s="77">
        <f t="shared" ref="P27:U27" si="28">SUM(P5:P25)</f>
        <v>0</v>
      </c>
      <c r="Q27" s="77">
        <f t="shared" si="28"/>
        <v>0</v>
      </c>
      <c r="R27" s="77">
        <f t="shared" si="28"/>
        <v>0</v>
      </c>
      <c r="S27" s="77">
        <f t="shared" si="28"/>
        <v>0</v>
      </c>
      <c r="T27" s="77">
        <f t="shared" si="28"/>
        <v>0</v>
      </c>
      <c r="U27" s="77">
        <f t="shared" si="28"/>
        <v>0</v>
      </c>
      <c r="V27" s="173"/>
      <c r="W27" s="77">
        <f t="shared" ref="W27:AB27" si="29">SUM(W5:W25)</f>
        <v>0</v>
      </c>
      <c r="X27" s="77">
        <f t="shared" si="29"/>
        <v>0</v>
      </c>
      <c r="Y27" s="77">
        <f t="shared" si="29"/>
        <v>92</v>
      </c>
      <c r="Z27" s="77">
        <f t="shared" si="29"/>
        <v>12</v>
      </c>
      <c r="AA27" s="77">
        <f t="shared" si="29"/>
        <v>91</v>
      </c>
      <c r="AB27" s="77">
        <f t="shared" si="29"/>
        <v>12</v>
      </c>
      <c r="AC27" s="173"/>
      <c r="AD27" s="77">
        <f>SUM(AD5:AD25)</f>
        <v>9</v>
      </c>
      <c r="AE27" s="77">
        <f>SUM(AE5:AE25)</f>
        <v>13</v>
      </c>
      <c r="AF27" s="77">
        <f>SUM(AF5:AF25)</f>
        <v>22</v>
      </c>
    </row>
    <row r="28" spans="1:33" s="178" customFormat="1" x14ac:dyDescent="0.2">
      <c r="A28" s="179"/>
      <c r="B28" s="77"/>
      <c r="C28" s="180"/>
      <c r="D28" s="181"/>
      <c r="E28" s="18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52"/>
    </row>
    <row r="29" spans="1:33" s="153" customFormat="1" ht="14.25" x14ac:dyDescent="0.2">
      <c r="A29" s="150" t="s">
        <v>112</v>
      </c>
      <c r="B29" s="151"/>
      <c r="C29" s="151"/>
      <c r="D29" s="151"/>
      <c r="E29" s="151"/>
      <c r="F29" s="79"/>
      <c r="G29" s="183">
        <v>72</v>
      </c>
      <c r="H29" s="183"/>
      <c r="I29" s="183">
        <v>37</v>
      </c>
      <c r="J29" s="183">
        <v>4</v>
      </c>
      <c r="K29" s="183">
        <v>1042</v>
      </c>
      <c r="L29" s="183">
        <v>185</v>
      </c>
      <c r="M29" s="183">
        <f>I29+K29</f>
        <v>1079</v>
      </c>
      <c r="N29" s="183">
        <f>J29+L29</f>
        <v>189</v>
      </c>
      <c r="O29" s="183"/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/>
      <c r="W29" s="183">
        <v>2</v>
      </c>
      <c r="X29" s="183">
        <v>0</v>
      </c>
      <c r="Y29" s="183">
        <v>64</v>
      </c>
      <c r="Z29" s="183">
        <v>26</v>
      </c>
      <c r="AA29" s="183">
        <f>W29+Y29</f>
        <v>66</v>
      </c>
      <c r="AB29" s="183">
        <f>X29+Z29</f>
        <v>26</v>
      </c>
      <c r="AC29" s="183"/>
      <c r="AD29" s="183">
        <v>2</v>
      </c>
      <c r="AE29" s="183">
        <v>16</v>
      </c>
      <c r="AF29" s="183">
        <v>20</v>
      </c>
      <c r="AG29" s="152"/>
    </row>
    <row r="30" spans="1:33" s="154" customFormat="1" ht="14.25" x14ac:dyDescent="0.2">
      <c r="A30" s="150" t="s">
        <v>86</v>
      </c>
      <c r="B30" s="151"/>
      <c r="C30" s="151"/>
      <c r="D30" s="151"/>
      <c r="E30" s="151"/>
      <c r="G30" s="183">
        <v>48</v>
      </c>
      <c r="H30" s="183"/>
      <c r="I30" s="183">
        <v>58</v>
      </c>
      <c r="J30" s="183">
        <v>7</v>
      </c>
      <c r="K30" s="183">
        <v>150</v>
      </c>
      <c r="L30" s="183">
        <v>19</v>
      </c>
      <c r="M30" s="183">
        <v>208</v>
      </c>
      <c r="N30" s="183">
        <v>26</v>
      </c>
      <c r="O30" s="183"/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/>
      <c r="W30" s="183">
        <v>3</v>
      </c>
      <c r="X30" s="183">
        <v>0</v>
      </c>
      <c r="Y30" s="183">
        <v>49</v>
      </c>
      <c r="Z30" s="183">
        <v>24</v>
      </c>
      <c r="AA30" s="183">
        <v>52</v>
      </c>
      <c r="AB30" s="183">
        <v>24</v>
      </c>
      <c r="AC30" s="183"/>
      <c r="AD30" s="183">
        <v>2</v>
      </c>
      <c r="AE30" s="183">
        <v>7</v>
      </c>
      <c r="AF30" s="183">
        <v>9</v>
      </c>
    </row>
    <row r="31" spans="1:33" s="154" customFormat="1" ht="14.25" x14ac:dyDescent="0.2">
      <c r="A31" s="150" t="s">
        <v>94</v>
      </c>
      <c r="B31" s="151"/>
      <c r="C31" s="151"/>
      <c r="D31" s="151"/>
      <c r="E31" s="151"/>
      <c r="G31" s="183">
        <v>52</v>
      </c>
      <c r="H31" s="183"/>
      <c r="I31" s="183">
        <v>45</v>
      </c>
      <c r="J31" s="183">
        <v>9</v>
      </c>
      <c r="K31" s="183">
        <v>109</v>
      </c>
      <c r="L31" s="183">
        <v>13</v>
      </c>
      <c r="M31" s="183">
        <v>154</v>
      </c>
      <c r="N31" s="183">
        <v>22</v>
      </c>
      <c r="O31" s="183"/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/>
      <c r="W31" s="183">
        <v>4</v>
      </c>
      <c r="X31" s="183">
        <v>0</v>
      </c>
      <c r="Y31" s="183">
        <v>59</v>
      </c>
      <c r="Z31" s="183">
        <v>41</v>
      </c>
      <c r="AA31" s="183">
        <v>63</v>
      </c>
      <c r="AB31" s="183">
        <v>41</v>
      </c>
      <c r="AC31" s="183"/>
      <c r="AD31" s="183">
        <v>1</v>
      </c>
      <c r="AE31" s="183">
        <v>9</v>
      </c>
      <c r="AF31" s="183">
        <v>10</v>
      </c>
    </row>
    <row r="32" spans="1:33" s="154" customFormat="1" ht="14.25" x14ac:dyDescent="0.2">
      <c r="A32" s="150" t="s">
        <v>95</v>
      </c>
      <c r="B32" s="151"/>
      <c r="C32" s="151"/>
      <c r="D32" s="151"/>
      <c r="E32" s="151"/>
      <c r="G32" s="183">
        <v>49</v>
      </c>
      <c r="H32" s="183"/>
      <c r="I32" s="183">
        <v>21</v>
      </c>
      <c r="J32" s="183">
        <v>3</v>
      </c>
      <c r="K32" s="183">
        <v>322</v>
      </c>
      <c r="L32" s="183">
        <v>54</v>
      </c>
      <c r="M32" s="183">
        <v>343</v>
      </c>
      <c r="N32" s="183">
        <v>57</v>
      </c>
      <c r="O32" s="183"/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/>
      <c r="W32" s="183">
        <v>2</v>
      </c>
      <c r="X32" s="183">
        <v>0</v>
      </c>
      <c r="Y32" s="183">
        <v>54</v>
      </c>
      <c r="Z32" s="183">
        <v>5</v>
      </c>
      <c r="AA32" s="183">
        <v>56</v>
      </c>
      <c r="AB32" s="183">
        <v>5</v>
      </c>
      <c r="AC32" s="183"/>
      <c r="AD32" s="183">
        <v>12</v>
      </c>
      <c r="AE32" s="183">
        <v>57</v>
      </c>
      <c r="AF32" s="183">
        <v>69</v>
      </c>
    </row>
    <row r="33" spans="1:32" s="157" customFormat="1" x14ac:dyDescent="0.2">
      <c r="A33" s="155" t="s">
        <v>37</v>
      </c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s="157" customFormat="1" x14ac:dyDescent="0.2">
      <c r="A34" s="156" t="s">
        <v>38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157" customFormat="1" x14ac:dyDescent="0.2">
      <c r="A35" s="156" t="s">
        <v>78</v>
      </c>
      <c r="B35" s="156"/>
      <c r="C35" s="156"/>
      <c r="D35" s="156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8"/>
      <c r="Z35" s="158"/>
      <c r="AA35" s="155"/>
      <c r="AB35" s="155"/>
      <c r="AC35" s="155"/>
      <c r="AD35" s="155"/>
    </row>
    <row r="36" spans="1:32" s="157" customFormat="1" x14ac:dyDescent="0.2">
      <c r="A36" s="156" t="s">
        <v>39</v>
      </c>
      <c r="B36" s="156"/>
      <c r="C36" s="156"/>
      <c r="D36" s="156"/>
      <c r="E36" s="156"/>
    </row>
    <row r="37" spans="1:32" s="153" customFormat="1" x14ac:dyDescent="0.2">
      <c r="A37" s="156" t="s">
        <v>40</v>
      </c>
      <c r="B37" s="156"/>
      <c r="C37" s="156"/>
      <c r="D37" s="156"/>
      <c r="E37" s="156"/>
    </row>
    <row r="38" spans="1:32" x14ac:dyDescent="0.2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83" t="s">
        <v>57</v>
      </c>
      <c r="L38" s="83"/>
      <c r="M38" s="83"/>
      <c r="N38" s="83"/>
      <c r="AA38" s="80" t="s">
        <v>57</v>
      </c>
    </row>
    <row r="39" spans="1:32" x14ac:dyDescent="0.2">
      <c r="B39" s="84"/>
      <c r="C39" s="84"/>
      <c r="D39" s="84"/>
      <c r="E39" s="84"/>
      <c r="F39" s="85"/>
    </row>
    <row r="41" spans="1:32" x14ac:dyDescent="0.2">
      <c r="K41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tabSelected="1" workbookViewId="0">
      <selection activeCell="G18" sqref="G1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114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ht="1.5" customHeight="1" x14ac:dyDescent="0.2">
      <c r="A5" s="234">
        <v>35</v>
      </c>
      <c r="B5" s="235"/>
      <c r="C5" s="236">
        <v>43704</v>
      </c>
      <c r="D5" s="237" t="s">
        <v>42</v>
      </c>
      <c r="E5" s="236">
        <f t="shared" ref="E5:E13" si="0">C5+6</f>
        <v>43710</v>
      </c>
      <c r="F5" s="235"/>
      <c r="G5" s="238">
        <v>0</v>
      </c>
      <c r="H5" s="238"/>
      <c r="I5" s="238"/>
      <c r="J5" s="238"/>
      <c r="K5" s="238"/>
      <c r="L5" s="238"/>
      <c r="M5" s="238">
        <f t="shared" ref="M5:N6" si="1">I5+K5</f>
        <v>0</v>
      </c>
      <c r="N5" s="238">
        <f t="shared" si="1"/>
        <v>0</v>
      </c>
      <c r="O5" s="238"/>
      <c r="P5" s="238"/>
      <c r="Q5" s="238"/>
      <c r="R5" s="238"/>
      <c r="S5" s="238"/>
      <c r="T5" s="238">
        <f>P5+R5</f>
        <v>0</v>
      </c>
      <c r="U5" s="238">
        <f>Q5+S5</f>
        <v>0</v>
      </c>
      <c r="V5" s="238"/>
      <c r="W5" s="239"/>
      <c r="X5" s="239"/>
      <c r="Y5" s="239"/>
      <c r="Z5" s="239"/>
      <c r="AA5" s="239">
        <f t="shared" ref="AA5:AB6" si="2">W5+Y5</f>
        <v>0</v>
      </c>
      <c r="AB5" s="239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73</v>
      </c>
      <c r="J6" s="188" t="s">
        <v>73</v>
      </c>
      <c r="K6" s="188" t="s">
        <v>73</v>
      </c>
      <c r="L6" s="188" t="s">
        <v>73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0</v>
      </c>
      <c r="H8" s="188"/>
      <c r="I8" s="188"/>
      <c r="J8" s="188"/>
      <c r="K8" s="188"/>
      <c r="L8" s="188"/>
      <c r="M8" s="25">
        <f t="shared" si="6"/>
        <v>0</v>
      </c>
      <c r="N8" s="25">
        <f t="shared" si="7"/>
        <v>0</v>
      </c>
      <c r="O8" s="188"/>
      <c r="P8" s="188"/>
      <c r="Q8" s="188"/>
      <c r="R8" s="188"/>
      <c r="S8" s="188"/>
      <c r="T8" s="25">
        <f t="shared" si="4"/>
        <v>0</v>
      </c>
      <c r="U8" s="25">
        <f t="shared" si="5"/>
        <v>0</v>
      </c>
      <c r="V8" s="188"/>
      <c r="W8" s="197"/>
      <c r="X8" s="197"/>
      <c r="Y8" s="197"/>
      <c r="Z8" s="197"/>
      <c r="AA8" s="194">
        <f t="shared" si="8"/>
        <v>0</v>
      </c>
      <c r="AB8" s="194">
        <f t="shared" si="9"/>
        <v>0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0</v>
      </c>
      <c r="H9" s="188"/>
      <c r="I9" s="188"/>
      <c r="J9" s="188"/>
      <c r="K9" s="188"/>
      <c r="L9" s="188"/>
      <c r="M9" s="25">
        <f t="shared" si="6"/>
        <v>0</v>
      </c>
      <c r="N9" s="25">
        <f t="shared" si="7"/>
        <v>0</v>
      </c>
      <c r="O9" s="188"/>
      <c r="P9" s="188"/>
      <c r="Q9" s="188"/>
      <c r="R9" s="188"/>
      <c r="S9" s="188"/>
      <c r="T9" s="25">
        <f t="shared" si="4"/>
        <v>0</v>
      </c>
      <c r="U9" s="25">
        <f t="shared" si="5"/>
        <v>0</v>
      </c>
      <c r="V9" s="188"/>
      <c r="W9" s="197"/>
      <c r="X9" s="197"/>
      <c r="Y9" s="197"/>
      <c r="Z9" s="197"/>
      <c r="AA9" s="194">
        <f t="shared" si="8"/>
        <v>0</v>
      </c>
      <c r="AB9" s="194">
        <f t="shared" si="9"/>
        <v>0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0</v>
      </c>
      <c r="H10" s="188"/>
      <c r="I10" s="188"/>
      <c r="J10" s="188"/>
      <c r="K10" s="188"/>
      <c r="L10" s="188"/>
      <c r="M10" s="25">
        <f t="shared" si="6"/>
        <v>0</v>
      </c>
      <c r="N10" s="25">
        <f t="shared" si="7"/>
        <v>0</v>
      </c>
      <c r="O10" s="188"/>
      <c r="P10" s="188"/>
      <c r="Q10" s="188"/>
      <c r="R10" s="188"/>
      <c r="S10" s="188"/>
      <c r="T10" s="25">
        <f t="shared" si="4"/>
        <v>0</v>
      </c>
      <c r="U10" s="25">
        <f t="shared" si="5"/>
        <v>0</v>
      </c>
      <c r="V10" s="188"/>
      <c r="W10" s="197"/>
      <c r="X10" s="197"/>
      <c r="Y10" s="197"/>
      <c r="Z10" s="197"/>
      <c r="AA10" s="194">
        <f t="shared" si="8"/>
        <v>0</v>
      </c>
      <c r="AB10" s="194">
        <f t="shared" si="9"/>
        <v>0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0</v>
      </c>
      <c r="H11" s="188"/>
      <c r="I11" s="188"/>
      <c r="J11" s="188"/>
      <c r="K11" s="188"/>
      <c r="L11" s="188"/>
      <c r="M11" s="25">
        <f t="shared" si="6"/>
        <v>0</v>
      </c>
      <c r="N11" s="25">
        <f t="shared" si="7"/>
        <v>0</v>
      </c>
      <c r="O11" s="196"/>
      <c r="P11" s="188"/>
      <c r="Q11" s="188"/>
      <c r="R11" s="188"/>
      <c r="S11" s="188"/>
      <c r="T11" s="25">
        <f t="shared" si="4"/>
        <v>0</v>
      </c>
      <c r="U11" s="25">
        <f t="shared" si="5"/>
        <v>0</v>
      </c>
      <c r="V11" s="196"/>
      <c r="W11" s="197"/>
      <c r="X11" s="197"/>
      <c r="Y11" s="197"/>
      <c r="Z11" s="197"/>
      <c r="AA11" s="194">
        <f t="shared" si="8"/>
        <v>0</v>
      </c>
      <c r="AB11" s="194">
        <f t="shared" si="9"/>
        <v>0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0</v>
      </c>
      <c r="H12" s="188"/>
      <c r="I12" s="198"/>
      <c r="J12" s="198"/>
      <c r="K12" s="198"/>
      <c r="L12" s="198"/>
      <c r="M12" s="25">
        <f t="shared" ref="M12:M17" si="10">I12+K12</f>
        <v>0</v>
      </c>
      <c r="N12" s="25">
        <f t="shared" ref="N12:N17" si="11">J12+L12</f>
        <v>0</v>
      </c>
      <c r="O12" s="196"/>
      <c r="P12" s="198"/>
      <c r="Q12" s="198"/>
      <c r="R12" s="198"/>
      <c r="S12" s="198"/>
      <c r="T12" s="25">
        <f t="shared" ref="T12:T17" si="12">P12+R12</f>
        <v>0</v>
      </c>
      <c r="U12" s="25">
        <f t="shared" ref="U12:U17" si="13">Q12+S12</f>
        <v>0</v>
      </c>
      <c r="V12" s="196"/>
      <c r="W12" s="198"/>
      <c r="X12" s="198"/>
      <c r="Y12" s="198"/>
      <c r="Z12" s="198"/>
      <c r="AA12" s="194">
        <f t="shared" ref="AA12:AA17" si="14">W12+Y12</f>
        <v>0</v>
      </c>
      <c r="AB12" s="194">
        <f t="shared" ref="AB12:AB17" si="15">X12+Z12</f>
        <v>0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0</v>
      </c>
      <c r="H13" s="188"/>
      <c r="I13" s="198"/>
      <c r="J13" s="198"/>
      <c r="K13" s="198"/>
      <c r="L13" s="198"/>
      <c r="M13" s="25">
        <f t="shared" si="10"/>
        <v>0</v>
      </c>
      <c r="N13" s="25">
        <f t="shared" si="11"/>
        <v>0</v>
      </c>
      <c r="O13" s="196"/>
      <c r="P13" s="198"/>
      <c r="Q13" s="198"/>
      <c r="R13" s="198"/>
      <c r="S13" s="198"/>
      <c r="T13" s="25">
        <f t="shared" si="12"/>
        <v>0</v>
      </c>
      <c r="U13" s="25">
        <f t="shared" si="13"/>
        <v>0</v>
      </c>
      <c r="V13" s="196"/>
      <c r="W13" s="198"/>
      <c r="X13" s="198"/>
      <c r="Y13" s="198"/>
      <c r="Z13" s="198"/>
      <c r="AA13" s="194">
        <f t="shared" si="14"/>
        <v>0</v>
      </c>
      <c r="AB13" s="194">
        <f t="shared" si="15"/>
        <v>0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6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7">I14+K14</f>
        <v>0</v>
      </c>
      <c r="N14" s="25">
        <f t="shared" ref="N14:N16" si="18">J14+L14</f>
        <v>0</v>
      </c>
      <c r="O14" s="196"/>
      <c r="P14" s="198"/>
      <c r="Q14" s="198"/>
      <c r="R14" s="198"/>
      <c r="S14" s="198"/>
      <c r="T14" s="25">
        <f t="shared" ref="T14:T16" si="19">P14+R14</f>
        <v>0</v>
      </c>
      <c r="U14" s="25">
        <f t="shared" ref="U14:U16" si="20">Q14+S14</f>
        <v>0</v>
      </c>
      <c r="V14" s="196"/>
      <c r="W14" s="198"/>
      <c r="X14" s="198"/>
      <c r="Y14" s="198"/>
      <c r="Z14" s="198"/>
      <c r="AA14" s="194">
        <f t="shared" ref="AA14:AA16" si="21">W14+Y14</f>
        <v>0</v>
      </c>
      <c r="AB14" s="194">
        <f t="shared" ref="AB14:AB16" si="22">X14+Z14</f>
        <v>0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6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7"/>
        <v>0</v>
      </c>
      <c r="N15" s="25">
        <f t="shared" si="18"/>
        <v>0</v>
      </c>
      <c r="O15" s="196"/>
      <c r="P15" s="198"/>
      <c r="Q15" s="198"/>
      <c r="R15" s="198"/>
      <c r="S15" s="198"/>
      <c r="T15" s="25">
        <f t="shared" si="19"/>
        <v>0</v>
      </c>
      <c r="U15" s="25">
        <f t="shared" si="20"/>
        <v>0</v>
      </c>
      <c r="V15" s="196"/>
      <c r="W15" s="198"/>
      <c r="X15" s="198"/>
      <c r="Y15" s="198"/>
      <c r="Z15" s="198"/>
      <c r="AA15" s="194">
        <f t="shared" si="21"/>
        <v>0</v>
      </c>
      <c r="AB15" s="194">
        <f t="shared" si="22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6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7"/>
        <v>0</v>
      </c>
      <c r="N16" s="25">
        <f t="shared" si="18"/>
        <v>0</v>
      </c>
      <c r="O16" s="196"/>
      <c r="P16" s="198"/>
      <c r="Q16" s="198"/>
      <c r="R16" s="198"/>
      <c r="S16" s="198"/>
      <c r="T16" s="25">
        <f t="shared" si="19"/>
        <v>0</v>
      </c>
      <c r="U16" s="25">
        <f t="shared" si="20"/>
        <v>0</v>
      </c>
      <c r="V16" s="196"/>
      <c r="W16" s="198"/>
      <c r="X16" s="198"/>
      <c r="Y16" s="198"/>
      <c r="Z16" s="198"/>
      <c r="AA16" s="194">
        <f t="shared" si="21"/>
        <v>0</v>
      </c>
      <c r="AB16" s="194">
        <f t="shared" si="22"/>
        <v>0</v>
      </c>
      <c r="AC16" s="34" t="s">
        <v>43</v>
      </c>
    </row>
    <row r="17" spans="1:28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6"/>
        <v>43794</v>
      </c>
      <c r="F17" s="196"/>
      <c r="G17" s="233">
        <v>0</v>
      </c>
      <c r="H17" s="191"/>
      <c r="I17" s="191"/>
      <c r="J17" s="191"/>
      <c r="K17" s="191"/>
      <c r="L17" s="191"/>
      <c r="M17" s="191">
        <f t="shared" si="10"/>
        <v>0</v>
      </c>
      <c r="N17" s="191">
        <f t="shared" si="11"/>
        <v>0</v>
      </c>
      <c r="O17" s="191"/>
      <c r="P17" s="191"/>
      <c r="Q17" s="191"/>
      <c r="R17" s="191"/>
      <c r="S17" s="191"/>
      <c r="T17" s="191">
        <f t="shared" si="12"/>
        <v>0</v>
      </c>
      <c r="U17" s="191">
        <f t="shared" si="13"/>
        <v>0</v>
      </c>
      <c r="V17" s="191"/>
      <c r="W17" s="191"/>
      <c r="X17" s="191"/>
      <c r="Y17" s="191"/>
      <c r="Z17" s="191"/>
      <c r="AA17" s="199">
        <f t="shared" si="14"/>
        <v>0</v>
      </c>
      <c r="AB17" s="199">
        <f t="shared" si="15"/>
        <v>0</v>
      </c>
    </row>
    <row r="18" spans="1:28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</row>
    <row r="19" spans="1:28" s="34" customFormat="1" x14ac:dyDescent="0.2">
      <c r="A19" s="196"/>
      <c r="B19" s="196"/>
      <c r="C19" s="193"/>
      <c r="D19" s="195"/>
      <c r="E19" s="200" t="s">
        <v>117</v>
      </c>
      <c r="F19" s="196"/>
      <c r="G19" s="201">
        <f>SUM(G5:G18)</f>
        <v>7</v>
      </c>
      <c r="H19" s="201"/>
      <c r="I19" s="201">
        <f>SUM(I7:I17)</f>
        <v>240</v>
      </c>
      <c r="J19" s="201">
        <f t="shared" ref="J19:AB19" si="23">SUM(J7:J17)</f>
        <v>8</v>
      </c>
      <c r="K19" s="201">
        <f t="shared" si="23"/>
        <v>161</v>
      </c>
      <c r="L19" s="201">
        <f t="shared" si="23"/>
        <v>13</v>
      </c>
      <c r="M19" s="201">
        <f t="shared" si="23"/>
        <v>401</v>
      </c>
      <c r="N19" s="201">
        <f t="shared" si="23"/>
        <v>21</v>
      </c>
      <c r="O19" s="201"/>
      <c r="P19" s="201">
        <f t="shared" si="23"/>
        <v>1</v>
      </c>
      <c r="Q19" s="201">
        <f t="shared" si="23"/>
        <v>0</v>
      </c>
      <c r="R19" s="201">
        <f t="shared" si="23"/>
        <v>0</v>
      </c>
      <c r="S19" s="201">
        <f t="shared" si="23"/>
        <v>0</v>
      </c>
      <c r="T19" s="201">
        <f t="shared" si="23"/>
        <v>1</v>
      </c>
      <c r="U19" s="201">
        <f t="shared" si="23"/>
        <v>0</v>
      </c>
      <c r="V19" s="201"/>
      <c r="W19" s="201">
        <f t="shared" si="23"/>
        <v>3</v>
      </c>
      <c r="X19" s="201">
        <f t="shared" si="23"/>
        <v>1</v>
      </c>
      <c r="Y19" s="201">
        <f t="shared" si="23"/>
        <v>136</v>
      </c>
      <c r="Z19" s="201">
        <f t="shared" si="23"/>
        <v>39</v>
      </c>
      <c r="AA19" s="201">
        <f t="shared" si="23"/>
        <v>139</v>
      </c>
      <c r="AB19" s="201">
        <f t="shared" si="23"/>
        <v>40</v>
      </c>
    </row>
    <row r="20" spans="1:28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</row>
    <row r="21" spans="1:28" s="34" customFormat="1" ht="14.25" x14ac:dyDescent="0.2">
      <c r="A21" s="150" t="s">
        <v>112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</row>
    <row r="22" spans="1:28" s="34" customFormat="1" ht="14.25" x14ac:dyDescent="0.2">
      <c r="A22" s="150" t="s">
        <v>86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</row>
    <row r="23" spans="1:28" s="34" customFormat="1" ht="14.25" x14ac:dyDescent="0.2">
      <c r="A23" s="150" t="s">
        <v>94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</row>
    <row r="24" spans="1:28" s="34" customFormat="1" ht="14.25" x14ac:dyDescent="0.2">
      <c r="A24" s="150" t="s">
        <v>95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</row>
    <row r="25" spans="1:28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28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28" s="34" customFormat="1" x14ac:dyDescent="0.2">
      <c r="A27" s="211" t="s">
        <v>121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8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28" s="34" customFormat="1" x14ac:dyDescent="0.2">
      <c r="A29" s="156" t="s">
        <v>40</v>
      </c>
      <c r="B29" s="210"/>
      <c r="C29" s="210"/>
      <c r="D29" s="210"/>
      <c r="E29" s="210"/>
    </row>
    <row r="30" spans="1:28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3"/>
  <sheetViews>
    <sheetView workbookViewId="0">
      <selection activeCell="X11" sqref="X11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113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1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1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18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18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18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18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18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19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18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0" t="s">
        <v>118</v>
      </c>
      <c r="B12" s="220"/>
      <c r="C12" s="220"/>
      <c r="D12" s="220"/>
      <c r="E12" s="220"/>
      <c r="F12" s="220"/>
      <c r="G12" s="38">
        <f t="shared" ref="G12:L12" si="4">SUM(G5:G11)</f>
        <v>33</v>
      </c>
      <c r="H12" s="38">
        <f t="shared" si="4"/>
        <v>11</v>
      </c>
      <c r="I12" s="38">
        <f t="shared" si="4"/>
        <v>168</v>
      </c>
      <c r="J12" s="38">
        <f t="shared" si="4"/>
        <v>40</v>
      </c>
      <c r="K12" s="38">
        <f t="shared" si="4"/>
        <v>201</v>
      </c>
      <c r="L12" s="38">
        <f t="shared" si="4"/>
        <v>51</v>
      </c>
      <c r="M12" s="218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1"/>
      <c r="B13" s="221"/>
      <c r="C13" s="221"/>
      <c r="D13" s="221"/>
      <c r="E13" s="221"/>
      <c r="F13" s="222"/>
      <c r="G13" s="223"/>
      <c r="H13" s="223"/>
      <c r="I13" s="223"/>
      <c r="J13" s="223"/>
      <c r="K13" s="223"/>
      <c r="L13" s="223"/>
      <c r="M13" s="224"/>
      <c r="N13" s="225"/>
      <c r="O13" s="225"/>
      <c r="P13" s="225"/>
      <c r="Q13" s="225"/>
      <c r="R13" s="225"/>
      <c r="S13" s="225"/>
      <c r="T13" s="225"/>
      <c r="U13" s="225"/>
      <c r="V13" s="225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6"/>
      <c r="I14" s="226"/>
      <c r="J14" s="226"/>
      <c r="K14" s="38">
        <f>G14+I14</f>
        <v>0</v>
      </c>
      <c r="L14" s="38">
        <f>H14+J14</f>
        <v>0</v>
      </c>
      <c r="M14" s="227"/>
      <c r="N14" s="38"/>
      <c r="O14" s="188"/>
      <c r="P14" s="226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27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28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7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27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18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7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7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7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7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7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7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7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27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119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27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1" customFormat="1" x14ac:dyDescent="0.2">
      <c r="A36" s="229" t="s">
        <v>117</v>
      </c>
      <c r="B36" s="229"/>
      <c r="C36" s="229"/>
      <c r="D36" s="229"/>
      <c r="E36" s="229"/>
      <c r="F36" s="229"/>
      <c r="G36" s="206">
        <f t="shared" ref="G36:L36" si="11">G12+G35</f>
        <v>33</v>
      </c>
      <c r="H36" s="206">
        <f t="shared" si="11"/>
        <v>11</v>
      </c>
      <c r="I36" s="206">
        <f t="shared" si="11"/>
        <v>168</v>
      </c>
      <c r="J36" s="206">
        <f t="shared" si="11"/>
        <v>40</v>
      </c>
      <c r="K36" s="206">
        <f t="shared" si="11"/>
        <v>201</v>
      </c>
      <c r="L36" s="206">
        <f t="shared" si="11"/>
        <v>51</v>
      </c>
      <c r="M36" s="230"/>
      <c r="N36" s="206">
        <f>SUM(N5:N35)</f>
        <v>0</v>
      </c>
      <c r="O36" s="206">
        <f t="shared" ref="O36:V36" si="12">SUM(O5:O35)</f>
        <v>0</v>
      </c>
      <c r="P36" s="206">
        <f t="shared" si="12"/>
        <v>0</v>
      </c>
      <c r="Q36" s="206">
        <f t="shared" si="12"/>
        <v>0</v>
      </c>
      <c r="R36" s="206">
        <f t="shared" si="12"/>
        <v>0</v>
      </c>
      <c r="S36" s="206">
        <f t="shared" si="12"/>
        <v>0</v>
      </c>
      <c r="T36" s="230"/>
      <c r="U36" s="206">
        <f>SUM(U5:U35)</f>
        <v>3</v>
      </c>
      <c r="V36" s="206">
        <f t="shared" si="12"/>
        <v>2</v>
      </c>
      <c r="W36" s="207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27"/>
      <c r="N37" s="38"/>
      <c r="O37" s="38"/>
      <c r="P37" s="38"/>
      <c r="Q37" s="38"/>
      <c r="R37" s="38"/>
      <c r="S37" s="38"/>
      <c r="T37" s="227"/>
      <c r="U37" s="38"/>
      <c r="V37" s="38"/>
      <c r="W37" s="33"/>
    </row>
    <row r="38" spans="1:23" s="34" customFormat="1" ht="14.25" x14ac:dyDescent="0.2">
      <c r="A38" s="86" t="s">
        <v>120</v>
      </c>
      <c r="B38" s="86"/>
      <c r="C38" s="86"/>
      <c r="D38" s="86"/>
      <c r="E38" s="86"/>
      <c r="F38" s="86"/>
      <c r="G38" s="38">
        <v>924</v>
      </c>
      <c r="H38" s="38">
        <v>185</v>
      </c>
      <c r="I38" s="38">
        <v>9297</v>
      </c>
      <c r="J38" s="38">
        <v>2075</v>
      </c>
      <c r="K38" s="38">
        <f>G38+I38</f>
        <v>10221</v>
      </c>
      <c r="L38" s="38">
        <f>H38+J38</f>
        <v>2260</v>
      </c>
      <c r="M38" s="227"/>
      <c r="N38" s="38">
        <v>186</v>
      </c>
      <c r="O38" s="38">
        <v>185</v>
      </c>
      <c r="P38" s="38">
        <v>556</v>
      </c>
      <c r="Q38" s="38">
        <v>515</v>
      </c>
      <c r="R38" s="38">
        <f>N38+P38</f>
        <v>742</v>
      </c>
      <c r="S38" s="38">
        <f>O38+Q38</f>
        <v>700</v>
      </c>
      <c r="T38" s="227"/>
      <c r="U38" s="38">
        <v>1869</v>
      </c>
      <c r="V38" s="38">
        <v>1859</v>
      </c>
      <c r="W38" s="33"/>
    </row>
    <row r="39" spans="1:23" s="34" customFormat="1" ht="14.25" x14ac:dyDescent="0.2">
      <c r="A39" s="150" t="s">
        <v>97</v>
      </c>
      <c r="B39" s="86"/>
      <c r="C39" s="86"/>
      <c r="D39" s="86"/>
      <c r="E39" s="86"/>
      <c r="F39" s="86"/>
      <c r="G39" s="38">
        <v>2197</v>
      </c>
      <c r="H39" s="38">
        <v>478</v>
      </c>
      <c r="I39" s="38">
        <v>4814</v>
      </c>
      <c r="J39" s="38">
        <v>1074</v>
      </c>
      <c r="K39" s="38">
        <v>7011</v>
      </c>
      <c r="L39" s="38">
        <v>1552</v>
      </c>
      <c r="M39" s="227"/>
      <c r="N39" s="38">
        <v>170</v>
      </c>
      <c r="O39" s="38">
        <v>168</v>
      </c>
      <c r="P39" s="38">
        <v>252</v>
      </c>
      <c r="Q39" s="38">
        <v>229</v>
      </c>
      <c r="R39" s="38">
        <v>422</v>
      </c>
      <c r="S39" s="38">
        <v>397</v>
      </c>
      <c r="T39" s="227"/>
      <c r="U39" s="38">
        <v>2049</v>
      </c>
      <c r="V39" s="38">
        <v>1996</v>
      </c>
      <c r="W39" s="33"/>
    </row>
    <row r="40" spans="1:23" s="34" customFormat="1" ht="14.25" x14ac:dyDescent="0.2">
      <c r="A40" s="150" t="s">
        <v>96</v>
      </c>
      <c r="B40" s="86"/>
      <c r="C40" s="86"/>
      <c r="D40" s="86"/>
      <c r="E40" s="86"/>
      <c r="F40" s="86"/>
      <c r="G40" s="38">
        <f>277+454</f>
        <v>731</v>
      </c>
      <c r="H40" s="38">
        <f>55+424</f>
        <v>479</v>
      </c>
      <c r="I40" s="38">
        <f>1830+1089</f>
        <v>2919</v>
      </c>
      <c r="J40" s="38">
        <f>424+223</f>
        <v>647</v>
      </c>
      <c r="K40" s="38">
        <f>G40+I40</f>
        <v>3650</v>
      </c>
      <c r="L40" s="38">
        <f>H40+J40</f>
        <v>1126</v>
      </c>
      <c r="M40" s="227"/>
      <c r="N40" s="38">
        <v>45</v>
      </c>
      <c r="O40" s="38">
        <v>45</v>
      </c>
      <c r="P40" s="38">
        <v>482</v>
      </c>
      <c r="Q40" s="38">
        <v>408</v>
      </c>
      <c r="R40" s="38">
        <f>N40+P40</f>
        <v>527</v>
      </c>
      <c r="S40" s="38">
        <f>O40+Q40</f>
        <v>453</v>
      </c>
      <c r="T40" s="227"/>
      <c r="U40" s="38">
        <v>1574</v>
      </c>
      <c r="V40" s="38">
        <v>1557</v>
      </c>
      <c r="W40" s="33"/>
    </row>
    <row r="41" spans="1:23" s="34" customFormat="1" ht="14.25" x14ac:dyDescent="0.2">
      <c r="A41" s="150" t="s">
        <v>98</v>
      </c>
      <c r="B41" s="87"/>
      <c r="C41" s="87"/>
      <c r="D41" s="87"/>
      <c r="E41" s="87"/>
      <c r="F41" s="87"/>
      <c r="G41" s="38">
        <v>546</v>
      </c>
      <c r="H41" s="38">
        <v>104</v>
      </c>
      <c r="I41" s="38">
        <v>4795</v>
      </c>
      <c r="J41" s="38">
        <v>1058</v>
      </c>
      <c r="K41" s="38">
        <f>G41+I41</f>
        <v>5341</v>
      </c>
      <c r="L41" s="38">
        <f>J41+H41</f>
        <v>1162</v>
      </c>
      <c r="M41" s="227"/>
      <c r="N41" s="38">
        <v>355</v>
      </c>
      <c r="O41" s="38">
        <v>343</v>
      </c>
      <c r="P41" s="38">
        <v>2982</v>
      </c>
      <c r="Q41" s="38">
        <v>2697</v>
      </c>
      <c r="R41" s="38">
        <f>P41+N41</f>
        <v>3337</v>
      </c>
      <c r="S41" s="38">
        <f>Q41+O41</f>
        <v>3040</v>
      </c>
      <c r="T41" s="227"/>
      <c r="U41" s="38">
        <f>2986+107+77+66</f>
        <v>3236</v>
      </c>
      <c r="V41" s="38">
        <f>2954+106+75+65</f>
        <v>3200</v>
      </c>
      <c r="W41" s="47"/>
    </row>
    <row r="42" spans="1:23" s="34" customFormat="1" x14ac:dyDescent="0.2">
      <c r="A42" s="232" t="s">
        <v>37</v>
      </c>
      <c r="B42" s="232"/>
      <c r="C42" s="232"/>
      <c r="D42" s="232"/>
      <c r="E42" s="232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68</v>
      </c>
      <c r="B43" s="232"/>
      <c r="C43" s="232"/>
      <c r="D43" s="232"/>
      <c r="E43" s="232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79</v>
      </c>
      <c r="B44" s="213"/>
      <c r="C44" s="213"/>
      <c r="D44" s="211"/>
      <c r="E44" s="211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s="34" customFormat="1" x14ac:dyDescent="0.2">
      <c r="A45" s="211" t="s">
        <v>39</v>
      </c>
      <c r="B45" s="211"/>
      <c r="C45" s="211"/>
      <c r="D45" s="211"/>
      <c r="E45" s="211"/>
    </row>
    <row r="46" spans="1:23" s="34" customFormat="1" x14ac:dyDescent="0.2">
      <c r="A46" s="213" t="s">
        <v>45</v>
      </c>
      <c r="B46" s="211"/>
      <c r="C46" s="211"/>
      <c r="D46" s="211"/>
      <c r="E46" s="211"/>
    </row>
    <row r="47" spans="1:23" s="34" customFormat="1" x14ac:dyDescent="0.2">
      <c r="A47" s="211" t="s">
        <v>115</v>
      </c>
      <c r="B47" s="211"/>
      <c r="C47" s="211"/>
      <c r="D47" s="211"/>
      <c r="E47" s="211"/>
    </row>
    <row r="48" spans="1:23" s="34" customFormat="1" x14ac:dyDescent="0.2">
      <c r="A48" s="156" t="s">
        <v>99</v>
      </c>
      <c r="B48" s="211"/>
      <c r="C48" s="211"/>
      <c r="D48" s="211"/>
      <c r="E48" s="211"/>
    </row>
    <row r="53" spans="16:16" x14ac:dyDescent="0.2">
      <c r="P53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J6" sqref="BJ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102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46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46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46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46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73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73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73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73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73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73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73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73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73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73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73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73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73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67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73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64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73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65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73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66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73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73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116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73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73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73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73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73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73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73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73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73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73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73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73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73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75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73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76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77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74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80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73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73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73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73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73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73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73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73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73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73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73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73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73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73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82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70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70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70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70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73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73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73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73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73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73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73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69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90</v>
      </c>
      <c r="BF11" s="1">
        <v>0</v>
      </c>
      <c r="BG11" s="132">
        <v>4</v>
      </c>
      <c r="BH11" s="4"/>
      <c r="BI11" s="128" t="s">
        <v>101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73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89</v>
      </c>
      <c r="AX12" s="7"/>
      <c r="AY12" s="7"/>
      <c r="BA12" s="46" t="s">
        <v>88</v>
      </c>
      <c r="BB12" s="7"/>
      <c r="BC12" s="7"/>
      <c r="BD12" s="111"/>
      <c r="BE12" s="247" t="s">
        <v>83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73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73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73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73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73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73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73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73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73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93</v>
      </c>
      <c r="AT21" s="7">
        <v>3267</v>
      </c>
      <c r="AU21" s="1">
        <v>1653</v>
      </c>
      <c r="AV21" s="109"/>
      <c r="AW21" s="46" t="s">
        <v>92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73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91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73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87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73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73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73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73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73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73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73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73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73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73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73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73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84</v>
      </c>
    </row>
    <row r="36" spans="1:61" ht="13.15" customHeight="1" x14ac:dyDescent="0.2">
      <c r="U36" s="7"/>
      <c r="V36" s="7"/>
      <c r="AK36" s="252" t="s">
        <v>54</v>
      </c>
      <c r="AL36" s="252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85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49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2019-09-19T01:36:18Z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