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D79563B3-E762-4CFD-9377-264907CE6E3D}" xr6:coauthVersionLast="43" xr6:coauthVersionMax="43" xr10:uidLastSave="{00000000-0000-0000-0000-000000000000}"/>
  <bookViews>
    <workbookView xWindow="-108" yWindow="-108" windowWidth="15576" windowHeight="11904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" l="1"/>
  <c r="K19" i="3"/>
  <c r="L19" i="3"/>
  <c r="M19" i="3"/>
  <c r="N19" i="3"/>
  <c r="P19" i="3"/>
  <c r="Q19" i="3"/>
  <c r="R19" i="3"/>
  <c r="S19" i="3"/>
  <c r="T19" i="3"/>
  <c r="U19" i="3"/>
  <c r="W19" i="3"/>
  <c r="X19" i="3"/>
  <c r="Y19" i="3"/>
  <c r="Z19" i="3"/>
  <c r="AA19" i="3"/>
  <c r="AB19" i="3"/>
  <c r="I19" i="3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R31" i="4" l="1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<sst xmlns="http://schemas.openxmlformats.org/spreadsheetml/2006/main" count="560" uniqueCount="122">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</sst>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3.2" x14ac:dyDescent="0.25"/>
  <sheetData>
    <row r="1" spans="1:15" s="117" customFormat="1" x14ac:dyDescent="0.25">
      <c r="A1" s="148" t="s">
        <v>0</v>
      </c>
    </row>
    <row r="2" spans="1:15" s="117" customFormat="1" x14ac:dyDescent="0.25">
      <c r="A2" s="148" t="s">
        <v>1</v>
      </c>
    </row>
    <row r="3" spans="1:15" s="117" customFormat="1" x14ac:dyDescent="0.25">
      <c r="A3" s="117" t="s">
        <v>2</v>
      </c>
    </row>
    <row r="4" spans="1:15" x14ac:dyDescent="0.25">
      <c r="A4" s="125" t="s">
        <v>100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5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5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5">
      <c r="A7" s="117" t="s">
        <v>4</v>
      </c>
    </row>
    <row r="8" spans="1:15" s="117" customFormat="1" x14ac:dyDescent="0.25">
      <c r="A8" s="117" t="s">
        <v>5</v>
      </c>
    </row>
    <row r="9" spans="1:15" s="117" customFormat="1" x14ac:dyDescent="0.25">
      <c r="A9" s="117" t="s">
        <v>6</v>
      </c>
    </row>
    <row r="10" spans="1:15" s="117" customFormat="1" x14ac:dyDescent="0.25">
      <c r="A10" s="117" t="s">
        <v>61</v>
      </c>
    </row>
    <row r="11" spans="1:15" s="117" customFormat="1" x14ac:dyDescent="0.25">
      <c r="A11" s="149" t="s">
        <v>104</v>
      </c>
    </row>
    <row r="12" spans="1:15" s="117" customFormat="1" x14ac:dyDescent="0.25">
      <c r="A12" s="117" t="s">
        <v>7</v>
      </c>
    </row>
    <row r="13" spans="1:15" s="117" customFormat="1" x14ac:dyDescent="0.25">
      <c r="A13" s="117" t="s">
        <v>8</v>
      </c>
    </row>
    <row r="14" spans="1:15" s="117" customFormat="1" x14ac:dyDescent="0.25">
      <c r="A14" s="117" t="s">
        <v>62</v>
      </c>
    </row>
    <row r="15" spans="1:15" s="117" customFormat="1" x14ac:dyDescent="0.25"/>
    <row r="16" spans="1:15" s="117" customFormat="1" x14ac:dyDescent="0.25">
      <c r="A16" s="148" t="s">
        <v>9</v>
      </c>
    </row>
    <row r="17" spans="1:15" s="117" customFormat="1" x14ac:dyDescent="0.25">
      <c r="A17" s="149" t="s">
        <v>105</v>
      </c>
    </row>
    <row r="18" spans="1:15" s="117" customFormat="1" x14ac:dyDescent="0.25">
      <c r="A18" s="117" t="s">
        <v>71</v>
      </c>
    </row>
    <row r="19" spans="1:15" s="117" customFormat="1" x14ac:dyDescent="0.25">
      <c r="A19" s="149" t="s">
        <v>106</v>
      </c>
    </row>
    <row r="20" spans="1:15" s="117" customFormat="1" x14ac:dyDescent="0.25">
      <c r="A20" s="117" t="s">
        <v>81</v>
      </c>
    </row>
    <row r="21" spans="1:15" s="117" customFormat="1" x14ac:dyDescent="0.25">
      <c r="A21" s="149" t="s">
        <v>107</v>
      </c>
    </row>
    <row r="22" spans="1:15" s="117" customFormat="1" x14ac:dyDescent="0.25">
      <c r="A22" s="149" t="s">
        <v>108</v>
      </c>
    </row>
    <row r="23" spans="1:15" s="117" customFormat="1" x14ac:dyDescent="0.25">
      <c r="A23" s="117" t="s">
        <v>63</v>
      </c>
    </row>
    <row r="24" spans="1:15" s="117" customFormat="1" x14ac:dyDescent="0.25"/>
    <row r="25" spans="1:15" x14ac:dyDescent="0.25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5">
      <c r="A26" s="138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5">
      <c r="A27" s="98" t="s">
        <v>72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5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5">
      <c r="A29" s="138" t="s">
        <v>110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5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5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5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5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5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5">
      <c r="A36" s="138" t="s">
        <v>111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5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tabSelected="1" zoomScale="80" zoomScaleNormal="80" workbookViewId="0">
      <selection activeCell="A16" sqref="A16"/>
    </sheetView>
  </sheetViews>
  <sheetFormatPr defaultColWidth="8.88671875" defaultRowHeight="13.2" x14ac:dyDescent="0.25"/>
  <cols>
    <col min="1" max="1" width="6" style="76" customWidth="1"/>
    <col min="2" max="2" width="2.109375" style="80" customWidth="1"/>
    <col min="3" max="3" width="6.88671875" style="80" customWidth="1"/>
    <col min="4" max="4" width="2.5546875" style="80" customWidth="1"/>
    <col min="5" max="5" width="7" style="80" customWidth="1"/>
    <col min="6" max="6" width="2.5546875" style="80" customWidth="1"/>
    <col min="7" max="7" width="5.88671875" style="80" customWidth="1"/>
    <col min="8" max="8" width="2.5546875" style="80" customWidth="1"/>
    <col min="9" max="9" width="6.6640625" style="80" customWidth="1"/>
    <col min="10" max="10" width="6" style="80" customWidth="1"/>
    <col min="11" max="11" width="6.6640625" style="80" customWidth="1"/>
    <col min="12" max="12" width="5.5546875" style="80" customWidth="1"/>
    <col min="13" max="13" width="6.6640625" style="80" customWidth="1"/>
    <col min="14" max="14" width="5.5546875" style="80" customWidth="1"/>
    <col min="15" max="15" width="2.5546875" style="80" customWidth="1"/>
    <col min="16" max="21" width="5.6640625" style="80" customWidth="1"/>
    <col min="22" max="22" width="2.6640625" style="80" customWidth="1"/>
    <col min="23" max="23" width="6.6640625" style="80" customWidth="1"/>
    <col min="24" max="24" width="5.6640625" style="80" customWidth="1"/>
    <col min="25" max="25" width="6.6640625" style="80" customWidth="1"/>
    <col min="26" max="26" width="5.5546875" style="80" customWidth="1"/>
    <col min="27" max="27" width="6.6640625" style="80" customWidth="1"/>
    <col min="28" max="28" width="5.5546875" style="80" customWidth="1"/>
    <col min="29" max="29" width="2.33203125" style="80" customWidth="1"/>
    <col min="30" max="30" width="6.5546875" style="80" customWidth="1"/>
    <col min="31" max="31" width="8.109375" style="80" customWidth="1"/>
    <col min="32" max="32" width="7.44140625" style="80" customWidth="1"/>
    <col min="33" max="16384" width="8.88671875" style="80"/>
  </cols>
  <sheetData>
    <row r="1" spans="1:32" s="154" customFormat="1" ht="15.6" x14ac:dyDescent="0.25">
      <c r="A1" s="154" t="s">
        <v>103</v>
      </c>
    </row>
    <row r="2" spans="1:32" s="154" customFormat="1" x14ac:dyDescent="0.25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5.6" x14ac:dyDescent="0.25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5.6" x14ac:dyDescent="0.25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5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5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5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5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5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5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5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11"/>
        <v>9</v>
      </c>
      <c r="AB11" s="79">
        <f t="shared" si="11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5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11"/>
        <v>4</v>
      </c>
      <c r="AB12" s="79">
        <f t="shared" si="11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5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v>0</v>
      </c>
      <c r="AB13" s="79">
        <f t="shared" si="11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5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20">K14+I14</f>
        <v>18</v>
      </c>
      <c r="N14" s="79">
        <f t="shared" ref="N14:N17" si="21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22">P14+R14</f>
        <v>0</v>
      </c>
      <c r="U14" s="79">
        <f t="shared" ref="U14:U17" si="23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v>0</v>
      </c>
      <c r="AB14" s="79">
        <f t="shared" ref="AB14:AB17" si="24">Z14+X14</f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5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20"/>
        <v>25</v>
      </c>
      <c r="N15" s="79">
        <f t="shared" si="21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22"/>
        <v>0</v>
      </c>
      <c r="U15" s="79">
        <f t="shared" si="23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v>0</v>
      </c>
      <c r="AB15" s="79">
        <f t="shared" si="24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5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5">
      <c r="A17" s="161">
        <v>40</v>
      </c>
      <c r="B17" s="170"/>
      <c r="C17" s="169">
        <f t="shared" ref="C17" si="25">C16+7</f>
        <v>43739</v>
      </c>
      <c r="D17" s="170" t="s">
        <v>36</v>
      </c>
      <c r="E17" s="169">
        <f t="shared" ref="E17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ht="6" customHeight="1" x14ac:dyDescent="0.25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5">
      <c r="A19" s="161"/>
      <c r="B19" s="161"/>
      <c r="C19" s="175"/>
      <c r="D19" s="176"/>
      <c r="E19" s="177" t="s">
        <v>117</v>
      </c>
      <c r="F19" s="77"/>
      <c r="G19" s="77">
        <f>SUM(G5:G17)</f>
        <v>44</v>
      </c>
      <c r="H19" s="77"/>
      <c r="I19" s="77">
        <f t="shared" ref="I19:N19" si="27">SUM(I5:I17)</f>
        <v>65</v>
      </c>
      <c r="J19" s="77">
        <f t="shared" si="27"/>
        <v>6</v>
      </c>
      <c r="K19" s="77">
        <f t="shared" si="27"/>
        <v>437</v>
      </c>
      <c r="L19" s="77">
        <f t="shared" si="27"/>
        <v>91</v>
      </c>
      <c r="M19" s="77">
        <f t="shared" si="27"/>
        <v>502</v>
      </c>
      <c r="N19" s="77">
        <f t="shared" si="27"/>
        <v>97</v>
      </c>
      <c r="O19" s="173"/>
      <c r="P19" s="77">
        <f t="shared" ref="P19:U19" si="28">SUM(P5:P17)</f>
        <v>0</v>
      </c>
      <c r="Q19" s="77">
        <f t="shared" si="28"/>
        <v>0</v>
      </c>
      <c r="R19" s="77">
        <f t="shared" si="28"/>
        <v>0</v>
      </c>
      <c r="S19" s="77">
        <f t="shared" si="28"/>
        <v>0</v>
      </c>
      <c r="T19" s="77">
        <f t="shared" si="28"/>
        <v>0</v>
      </c>
      <c r="U19" s="77">
        <f t="shared" si="28"/>
        <v>0</v>
      </c>
      <c r="V19" s="173"/>
      <c r="W19" s="77">
        <f t="shared" ref="W19:AB19" si="29">SUM(W5:W17)</f>
        <v>1</v>
      </c>
      <c r="X19" s="77">
        <f t="shared" si="29"/>
        <v>0</v>
      </c>
      <c r="Y19" s="77">
        <f t="shared" si="29"/>
        <v>107</v>
      </c>
      <c r="Z19" s="77">
        <f t="shared" si="29"/>
        <v>12</v>
      </c>
      <c r="AA19" s="77">
        <f t="shared" si="29"/>
        <v>91</v>
      </c>
      <c r="AB19" s="77">
        <f t="shared" si="29"/>
        <v>12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5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5.6" x14ac:dyDescent="0.25">
      <c r="A21" s="150" t="s">
        <v>112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5.6" x14ac:dyDescent="0.25">
      <c r="A22" s="150" t="s">
        <v>86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5.6" x14ac:dyDescent="0.25">
      <c r="A23" s="150" t="s">
        <v>94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5.6" x14ac:dyDescent="0.25">
      <c r="A24" s="150" t="s">
        <v>95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5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5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5">
      <c r="A27" s="156" t="s">
        <v>78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5">
      <c r="A28" s="156" t="s">
        <v>39</v>
      </c>
      <c r="B28" s="156"/>
      <c r="C28" s="156"/>
      <c r="D28" s="156"/>
      <c r="E28" s="156"/>
    </row>
    <row r="29" spans="1:33" s="153" customFormat="1" x14ac:dyDescent="0.25">
      <c r="A29" s="156" t="s">
        <v>40</v>
      </c>
      <c r="B29" s="156"/>
      <c r="C29" s="156"/>
      <c r="D29" s="156"/>
      <c r="E29" s="156"/>
    </row>
    <row r="30" spans="1:33" x14ac:dyDescent="0.25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57</v>
      </c>
      <c r="L30" s="83"/>
      <c r="M30" s="83"/>
      <c r="N30" s="83"/>
      <c r="AA30" s="80" t="s">
        <v>57</v>
      </c>
    </row>
    <row r="31" spans="1:33" x14ac:dyDescent="0.25">
      <c r="B31" s="84"/>
      <c r="C31" s="84"/>
      <c r="D31" s="84"/>
      <c r="E31" s="84"/>
      <c r="F31" s="85"/>
    </row>
    <row r="33" spans="11:11" x14ac:dyDescent="0.25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workbookViewId="0">
      <selection activeCell="G18" sqref="G1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84" customFormat="1" ht="15.6" x14ac:dyDescent="0.25">
      <c r="A1" s="184" t="s">
        <v>114</v>
      </c>
      <c r="C1" s="185"/>
    </row>
    <row r="2" spans="1:30" s="184" customFormat="1" x14ac:dyDescent="0.25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5.6" x14ac:dyDescent="0.25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ht="1.5" customHeight="1" x14ac:dyDescent="0.25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5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73</v>
      </c>
      <c r="J6" s="188" t="s">
        <v>73</v>
      </c>
      <c r="K6" s="188" t="s">
        <v>73</v>
      </c>
      <c r="L6" s="188" t="s">
        <v>73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5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</row>
    <row r="8" spans="1:30" s="34" customFormat="1" x14ac:dyDescent="0.25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0</v>
      </c>
      <c r="H8" s="188"/>
      <c r="I8" s="188"/>
      <c r="J8" s="188"/>
      <c r="K8" s="188"/>
      <c r="L8" s="188"/>
      <c r="M8" s="25">
        <f t="shared" si="6"/>
        <v>0</v>
      </c>
      <c r="N8" s="25">
        <f t="shared" si="7"/>
        <v>0</v>
      </c>
      <c r="O8" s="188"/>
      <c r="P8" s="188"/>
      <c r="Q8" s="188"/>
      <c r="R8" s="188"/>
      <c r="S8" s="188"/>
      <c r="T8" s="25">
        <f t="shared" si="4"/>
        <v>0</v>
      </c>
      <c r="U8" s="25">
        <f t="shared" si="5"/>
        <v>0</v>
      </c>
      <c r="V8" s="188"/>
      <c r="W8" s="197"/>
      <c r="X8" s="197"/>
      <c r="Y8" s="197"/>
      <c r="Z8" s="197"/>
      <c r="AA8" s="194">
        <f t="shared" si="8"/>
        <v>0</v>
      </c>
      <c r="AB8" s="194">
        <f t="shared" si="9"/>
        <v>0</v>
      </c>
    </row>
    <row r="9" spans="1:30" s="34" customFormat="1" x14ac:dyDescent="0.25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0</v>
      </c>
      <c r="H9" s="188"/>
      <c r="I9" s="188"/>
      <c r="J9" s="188"/>
      <c r="K9" s="188"/>
      <c r="L9" s="188"/>
      <c r="M9" s="25">
        <f t="shared" si="6"/>
        <v>0</v>
      </c>
      <c r="N9" s="25">
        <f t="shared" si="7"/>
        <v>0</v>
      </c>
      <c r="O9" s="188"/>
      <c r="P9" s="188"/>
      <c r="Q9" s="188"/>
      <c r="R9" s="188"/>
      <c r="S9" s="188"/>
      <c r="T9" s="25">
        <f t="shared" si="4"/>
        <v>0</v>
      </c>
      <c r="U9" s="25">
        <f t="shared" si="5"/>
        <v>0</v>
      </c>
      <c r="V9" s="188"/>
      <c r="W9" s="197"/>
      <c r="X9" s="197"/>
      <c r="Y9" s="197"/>
      <c r="Z9" s="197"/>
      <c r="AA9" s="194">
        <f t="shared" si="8"/>
        <v>0</v>
      </c>
      <c r="AB9" s="194">
        <f t="shared" si="9"/>
        <v>0</v>
      </c>
    </row>
    <row r="10" spans="1:30" s="34" customFormat="1" x14ac:dyDescent="0.25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</row>
    <row r="11" spans="1:30" s="34" customFormat="1" x14ac:dyDescent="0.25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</row>
    <row r="12" spans="1:30" s="34" customFormat="1" x14ac:dyDescent="0.25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0">I12+K12</f>
        <v>0</v>
      </c>
      <c r="N12" s="25">
        <f t="shared" ref="N12:N17" si="11">J12+L12</f>
        <v>0</v>
      </c>
      <c r="O12" s="196"/>
      <c r="P12" s="198"/>
      <c r="Q12" s="198"/>
      <c r="R12" s="198"/>
      <c r="S12" s="198"/>
      <c r="T12" s="25">
        <f t="shared" ref="T12:T17" si="12">P12+R12</f>
        <v>0</v>
      </c>
      <c r="U12" s="25">
        <f t="shared" ref="U12:U17" si="13">Q12+S12</f>
        <v>0</v>
      </c>
      <c r="V12" s="196"/>
      <c r="W12" s="198"/>
      <c r="X12" s="198"/>
      <c r="Y12" s="198"/>
      <c r="Z12" s="198"/>
      <c r="AA12" s="194">
        <f t="shared" ref="AA12:AA17" si="14">W12+Y12</f>
        <v>0</v>
      </c>
      <c r="AB12" s="194">
        <f t="shared" ref="AB12:AB17" si="15">X12+Z12</f>
        <v>0</v>
      </c>
    </row>
    <row r="13" spans="1:30" s="34" customFormat="1" x14ac:dyDescent="0.25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0"/>
        <v>0</v>
      </c>
      <c r="N13" s="25">
        <f t="shared" si="11"/>
        <v>0</v>
      </c>
      <c r="O13" s="196"/>
      <c r="P13" s="198"/>
      <c r="Q13" s="198"/>
      <c r="R13" s="198"/>
      <c r="S13" s="198"/>
      <c r="T13" s="25">
        <f t="shared" si="12"/>
        <v>0</v>
      </c>
      <c r="U13" s="25">
        <f t="shared" si="13"/>
        <v>0</v>
      </c>
      <c r="V13" s="196"/>
      <c r="W13" s="198"/>
      <c r="X13" s="198"/>
      <c r="Y13" s="198"/>
      <c r="Z13" s="198"/>
      <c r="AA13" s="194">
        <f t="shared" si="14"/>
        <v>0</v>
      </c>
      <c r="AB13" s="194">
        <f t="shared" si="15"/>
        <v>0</v>
      </c>
    </row>
    <row r="14" spans="1:30" s="34" customFormat="1" x14ac:dyDescent="0.25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6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7">I14+K14</f>
        <v>0</v>
      </c>
      <c r="N14" s="25">
        <f t="shared" ref="N14:N16" si="18">J14+L14</f>
        <v>0</v>
      </c>
      <c r="O14" s="196"/>
      <c r="P14" s="198"/>
      <c r="Q14" s="198"/>
      <c r="R14" s="198"/>
      <c r="S14" s="198"/>
      <c r="T14" s="25">
        <f t="shared" ref="T14:T16" si="19">P14+R14</f>
        <v>0</v>
      </c>
      <c r="U14" s="25">
        <f t="shared" ref="U14:U16" si="20">Q14+S14</f>
        <v>0</v>
      </c>
      <c r="V14" s="196"/>
      <c r="W14" s="198"/>
      <c r="X14" s="198"/>
      <c r="Y14" s="198"/>
      <c r="Z14" s="198"/>
      <c r="AA14" s="194">
        <f t="shared" ref="AA14:AA16" si="21">W14+Y14</f>
        <v>0</v>
      </c>
      <c r="AB14" s="194">
        <f t="shared" ref="AB14:AB16" si="22">X14+Z14</f>
        <v>0</v>
      </c>
    </row>
    <row r="15" spans="1:30" s="34" customFormat="1" x14ac:dyDescent="0.25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6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7"/>
        <v>0</v>
      </c>
      <c r="N15" s="25">
        <f t="shared" si="18"/>
        <v>0</v>
      </c>
      <c r="O15" s="196"/>
      <c r="P15" s="198"/>
      <c r="Q15" s="198"/>
      <c r="R15" s="198"/>
      <c r="S15" s="198"/>
      <c r="T15" s="25">
        <f t="shared" si="19"/>
        <v>0</v>
      </c>
      <c r="U15" s="25">
        <f t="shared" si="20"/>
        <v>0</v>
      </c>
      <c r="V15" s="196"/>
      <c r="W15" s="198"/>
      <c r="X15" s="198"/>
      <c r="Y15" s="198"/>
      <c r="Z15" s="198"/>
      <c r="AA15" s="194">
        <f t="shared" si="21"/>
        <v>0</v>
      </c>
      <c r="AB15" s="194">
        <f t="shared" si="22"/>
        <v>0</v>
      </c>
    </row>
    <row r="16" spans="1:30" s="34" customFormat="1" x14ac:dyDescent="0.25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6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7"/>
        <v>0</v>
      </c>
      <c r="N16" s="25">
        <f t="shared" si="18"/>
        <v>0</v>
      </c>
      <c r="O16" s="196"/>
      <c r="P16" s="198"/>
      <c r="Q16" s="198"/>
      <c r="R16" s="198"/>
      <c r="S16" s="198"/>
      <c r="T16" s="25">
        <f t="shared" si="19"/>
        <v>0</v>
      </c>
      <c r="U16" s="25">
        <f t="shared" si="20"/>
        <v>0</v>
      </c>
      <c r="V16" s="196"/>
      <c r="W16" s="198"/>
      <c r="X16" s="198"/>
      <c r="Y16" s="198"/>
      <c r="Z16" s="198"/>
      <c r="AA16" s="194">
        <f t="shared" si="21"/>
        <v>0</v>
      </c>
      <c r="AB16" s="194">
        <f t="shared" si="22"/>
        <v>0</v>
      </c>
      <c r="AC16" s="34" t="s">
        <v>43</v>
      </c>
    </row>
    <row r="17" spans="1:28" s="34" customFormat="1" x14ac:dyDescent="0.25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6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0"/>
        <v>0</v>
      </c>
      <c r="N17" s="191">
        <f t="shared" si="11"/>
        <v>0</v>
      </c>
      <c r="O17" s="191"/>
      <c r="P17" s="191"/>
      <c r="Q17" s="191"/>
      <c r="R17" s="191"/>
      <c r="S17" s="191"/>
      <c r="T17" s="191">
        <f t="shared" si="12"/>
        <v>0</v>
      </c>
      <c r="U17" s="191">
        <f t="shared" si="13"/>
        <v>0</v>
      </c>
      <c r="V17" s="191"/>
      <c r="W17" s="191"/>
      <c r="X17" s="191"/>
      <c r="Y17" s="191"/>
      <c r="Z17" s="191"/>
      <c r="AA17" s="199">
        <f t="shared" si="14"/>
        <v>0</v>
      </c>
      <c r="AB17" s="199">
        <f t="shared" si="15"/>
        <v>0</v>
      </c>
    </row>
    <row r="18" spans="1:28" s="34" customFormat="1" x14ac:dyDescent="0.25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28" s="34" customFormat="1" x14ac:dyDescent="0.25">
      <c r="A19" s="196"/>
      <c r="B19" s="196"/>
      <c r="C19" s="193"/>
      <c r="D19" s="195"/>
      <c r="E19" s="200" t="s">
        <v>117</v>
      </c>
      <c r="F19" s="196"/>
      <c r="G19" s="201">
        <f>SUM(G5:G18)</f>
        <v>7</v>
      </c>
      <c r="H19" s="201"/>
      <c r="I19" s="201">
        <f>SUM(I7:I17)</f>
        <v>240</v>
      </c>
      <c r="J19" s="201">
        <f t="shared" ref="J19:AB19" si="23">SUM(J7:J17)</f>
        <v>8</v>
      </c>
      <c r="K19" s="201">
        <f t="shared" si="23"/>
        <v>161</v>
      </c>
      <c r="L19" s="201">
        <f t="shared" si="23"/>
        <v>13</v>
      </c>
      <c r="M19" s="201">
        <f t="shared" si="23"/>
        <v>401</v>
      </c>
      <c r="N19" s="201">
        <f t="shared" si="23"/>
        <v>21</v>
      </c>
      <c r="O19" s="201"/>
      <c r="P19" s="201">
        <f t="shared" si="23"/>
        <v>1</v>
      </c>
      <c r="Q19" s="201">
        <f t="shared" si="23"/>
        <v>0</v>
      </c>
      <c r="R19" s="201">
        <f t="shared" si="23"/>
        <v>0</v>
      </c>
      <c r="S19" s="201">
        <f t="shared" si="23"/>
        <v>0</v>
      </c>
      <c r="T19" s="201">
        <f t="shared" si="23"/>
        <v>1</v>
      </c>
      <c r="U19" s="201">
        <f t="shared" si="23"/>
        <v>0</v>
      </c>
      <c r="V19" s="201"/>
      <c r="W19" s="201">
        <f t="shared" si="23"/>
        <v>3</v>
      </c>
      <c r="X19" s="201">
        <f t="shared" si="23"/>
        <v>1</v>
      </c>
      <c r="Y19" s="201">
        <f t="shared" si="23"/>
        <v>136</v>
      </c>
      <c r="Z19" s="201">
        <f t="shared" si="23"/>
        <v>39</v>
      </c>
      <c r="AA19" s="201">
        <f t="shared" si="23"/>
        <v>139</v>
      </c>
      <c r="AB19" s="201">
        <f t="shared" si="23"/>
        <v>40</v>
      </c>
    </row>
    <row r="20" spans="1:28" s="34" customFormat="1" x14ac:dyDescent="0.25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28" s="34" customFormat="1" ht="15.6" x14ac:dyDescent="0.25">
      <c r="A21" s="150" t="s">
        <v>112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28" s="34" customFormat="1" ht="15.6" x14ac:dyDescent="0.25">
      <c r="A22" s="150" t="s">
        <v>86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28" s="34" customFormat="1" ht="15.6" x14ac:dyDescent="0.25">
      <c r="A23" s="150" t="s">
        <v>94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28" s="34" customFormat="1" ht="15.6" x14ac:dyDescent="0.25">
      <c r="A24" s="150" t="s">
        <v>95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28" s="34" customFormat="1" x14ac:dyDescent="0.25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28" s="34" customFormat="1" x14ac:dyDescent="0.25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28" s="34" customFormat="1" x14ac:dyDescent="0.25">
      <c r="A27" s="211" t="s">
        <v>121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8" s="34" customFormat="1" x14ac:dyDescent="0.25">
      <c r="A28" s="210" t="s">
        <v>39</v>
      </c>
      <c r="B28" s="210"/>
      <c r="C28" s="210"/>
      <c r="D28" s="210"/>
      <c r="E28" s="210"/>
      <c r="AA28" s="212"/>
    </row>
    <row r="29" spans="1:28" s="34" customFormat="1" x14ac:dyDescent="0.25">
      <c r="A29" s="156" t="s">
        <v>40</v>
      </c>
      <c r="B29" s="210"/>
      <c r="C29" s="210"/>
      <c r="D29" s="210"/>
      <c r="E29" s="210"/>
    </row>
    <row r="30" spans="1:28" x14ac:dyDescent="0.25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W7" sqref="W7"/>
    </sheetView>
  </sheetViews>
  <sheetFormatPr defaultRowHeight="13.2" x14ac:dyDescent="0.25"/>
  <cols>
    <col min="1" max="1" width="6.88671875" style="20" customWidth="1"/>
    <col min="2" max="2" width="2.109375" style="20" customWidth="1"/>
    <col min="3" max="3" width="6.88671875" style="20" customWidth="1"/>
    <col min="4" max="4" width="2.5546875" style="20" customWidth="1"/>
    <col min="5" max="5" width="7" style="20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2.66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2.6640625" customWidth="1"/>
    <col min="21" max="22" width="5.5546875" bestFit="1" customWidth="1"/>
    <col min="23" max="23" width="5.44140625" customWidth="1"/>
  </cols>
  <sheetData>
    <row r="1" spans="1:23" s="184" customFormat="1" ht="15.6" x14ac:dyDescent="0.25">
      <c r="A1" s="184" t="s">
        <v>113</v>
      </c>
    </row>
    <row r="2" spans="1:23" s="34" customFormat="1" x14ac:dyDescent="0.25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5.6" x14ac:dyDescent="0.25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5.6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5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5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5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5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18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5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5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5.6" x14ac:dyDescent="0.25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5">
      <c r="A12" s="220" t="s">
        <v>118</v>
      </c>
      <c r="B12" s="220"/>
      <c r="C12" s="220"/>
      <c r="D12" s="220"/>
      <c r="E12" s="220"/>
      <c r="F12" s="220"/>
      <c r="G12" s="38">
        <f t="shared" ref="G12:L12" si="4">SUM(G5:G11)</f>
        <v>302</v>
      </c>
      <c r="H12" s="38">
        <f t="shared" si="4"/>
        <v>64</v>
      </c>
      <c r="I12" s="38">
        <f t="shared" si="4"/>
        <v>2416</v>
      </c>
      <c r="J12" s="38">
        <f t="shared" si="4"/>
        <v>558</v>
      </c>
      <c r="K12" s="38">
        <f t="shared" si="4"/>
        <v>2718</v>
      </c>
      <c r="L12" s="38">
        <f t="shared" si="4"/>
        <v>622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8" thickBot="1" x14ac:dyDescent="0.3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8" thickTop="1" x14ac:dyDescent="0.25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5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5.6" x14ac:dyDescent="0.25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5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5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5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5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5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5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5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5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5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5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5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5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5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5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5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5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5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5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5">
      <c r="A35" s="86" t="s">
        <v>119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5">
      <c r="A36" s="229" t="s">
        <v>117</v>
      </c>
      <c r="B36" s="229"/>
      <c r="C36" s="229"/>
      <c r="D36" s="229"/>
      <c r="E36" s="229"/>
      <c r="F36" s="229"/>
      <c r="G36" s="206">
        <f t="shared" ref="G36:L36" si="11">G12+G35</f>
        <v>302</v>
      </c>
      <c r="H36" s="206">
        <f t="shared" si="11"/>
        <v>64</v>
      </c>
      <c r="I36" s="206">
        <f t="shared" si="11"/>
        <v>2416</v>
      </c>
      <c r="J36" s="206">
        <f t="shared" si="11"/>
        <v>558</v>
      </c>
      <c r="K36" s="206">
        <f t="shared" si="11"/>
        <v>2718</v>
      </c>
      <c r="L36" s="206">
        <f t="shared" si="11"/>
        <v>622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5</v>
      </c>
      <c r="V36" s="206">
        <f t="shared" si="12"/>
        <v>4</v>
      </c>
      <c r="W36" s="207"/>
    </row>
    <row r="37" spans="1:23" s="34" customFormat="1" x14ac:dyDescent="0.25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5.6" x14ac:dyDescent="0.25">
      <c r="A38" s="86" t="s">
        <v>120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5.6" x14ac:dyDescent="0.25">
      <c r="A39" s="150" t="s">
        <v>97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5.6" x14ac:dyDescent="0.25">
      <c r="A40" s="150" t="s">
        <v>96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5.6" x14ac:dyDescent="0.25">
      <c r="A41" s="150" t="s">
        <v>98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5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5">
      <c r="A43" s="211" t="s">
        <v>68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5">
      <c r="A44" s="211" t="s">
        <v>79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5">
      <c r="A45" s="211" t="s">
        <v>39</v>
      </c>
      <c r="B45" s="211"/>
      <c r="C45" s="211"/>
      <c r="D45" s="211"/>
      <c r="E45" s="211"/>
    </row>
    <row r="46" spans="1:23" s="34" customFormat="1" x14ac:dyDescent="0.25">
      <c r="A46" s="213" t="s">
        <v>45</v>
      </c>
      <c r="B46" s="211"/>
      <c r="C46" s="211"/>
      <c r="D46" s="211"/>
      <c r="E46" s="211"/>
    </row>
    <row r="47" spans="1:23" s="34" customFormat="1" x14ac:dyDescent="0.25">
      <c r="A47" s="211" t="s">
        <v>115</v>
      </c>
      <c r="B47" s="211"/>
      <c r="C47" s="211"/>
      <c r="D47" s="211"/>
      <c r="E47" s="211"/>
    </row>
    <row r="48" spans="1:23" s="34" customFormat="1" x14ac:dyDescent="0.25">
      <c r="A48" s="156" t="s">
        <v>99</v>
      </c>
      <c r="B48" s="211"/>
      <c r="C48" s="211"/>
      <c r="D48" s="211"/>
      <c r="E48" s="211"/>
    </row>
    <row r="53" spans="16:16" x14ac:dyDescent="0.25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6640625" customWidth="1"/>
    <col min="9" max="9" width="2.44140625" customWidth="1"/>
    <col min="10" max="12" width="8.6640625" customWidth="1"/>
    <col min="13" max="13" width="2.44140625" customWidth="1"/>
    <col min="14" max="16" width="8.6640625" customWidth="1"/>
    <col min="17" max="17" width="2.44140625" customWidth="1"/>
    <col min="18" max="18" width="8.6640625" style="3" customWidth="1"/>
    <col min="19" max="20" width="8.6640625" customWidth="1"/>
    <col min="21" max="21" width="2.44140625" customWidth="1"/>
    <col min="22" max="24" width="8.6640625" customWidth="1"/>
    <col min="25" max="25" width="2.44140625" customWidth="1"/>
    <col min="26" max="28" width="8.6640625" customWidth="1"/>
    <col min="29" max="29" width="2.44140625" style="3" customWidth="1"/>
    <col min="30" max="32" width="8.6640625" customWidth="1"/>
    <col min="33" max="33" width="2.44140625" customWidth="1"/>
    <col min="34" max="36" width="8.6640625" customWidth="1"/>
    <col min="37" max="37" width="2.44140625" customWidth="1"/>
    <col min="38" max="39" width="8.6640625" customWidth="1"/>
    <col min="40" max="40" width="8.6640625" style="1" customWidth="1"/>
    <col min="41" max="41" width="2.44140625" customWidth="1"/>
    <col min="42" max="42" width="8.6640625" style="20" customWidth="1"/>
    <col min="43" max="44" width="8.6640625" customWidth="1"/>
    <col min="45" max="45" width="2.44140625" customWidth="1"/>
    <col min="46" max="48" width="8.6640625" customWidth="1"/>
    <col min="49" max="49" width="2.44140625" customWidth="1"/>
    <col min="50" max="52" width="8.6640625" customWidth="1"/>
    <col min="53" max="53" width="2.44140625" customWidth="1"/>
    <col min="54" max="56" width="8.6640625" customWidth="1"/>
    <col min="57" max="57" width="2.44140625" customWidth="1"/>
    <col min="58" max="60" width="8.6640625" customWidth="1"/>
    <col min="61" max="61" width="2.44140625" customWidth="1"/>
    <col min="62" max="64" width="8.6640625" style="142" customWidth="1"/>
    <col min="65" max="65" width="2.44140625" customWidth="1"/>
  </cols>
  <sheetData>
    <row r="1" spans="1:64" s="9" customFormat="1" x14ac:dyDescent="0.25">
      <c r="B1" s="26"/>
      <c r="C1" s="26"/>
      <c r="D1" s="26"/>
      <c r="E1" s="26"/>
      <c r="F1" s="26" t="s">
        <v>102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5">
      <c r="F2" s="245" t="s">
        <v>46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46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46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46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5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5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5">
      <c r="A5" s="21">
        <v>23</v>
      </c>
      <c r="B5" s="6">
        <v>38142</v>
      </c>
      <c r="C5" s="1" t="s">
        <v>73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5">
      <c r="A6" s="1">
        <v>24</v>
      </c>
      <c r="B6" s="6">
        <v>40340</v>
      </c>
      <c r="C6" s="1" t="s">
        <v>73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5">
      <c r="A7" s="1">
        <f t="shared" ref="A7:A22" si="0">A6+1</f>
        <v>25</v>
      </c>
      <c r="B7" s="6">
        <f t="shared" ref="B7:B18" si="1">B6+7</f>
        <v>40347</v>
      </c>
      <c r="C7" s="1" t="s">
        <v>73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5">
      <c r="A8" s="1">
        <f t="shared" si="0"/>
        <v>26</v>
      </c>
      <c r="B8" s="6">
        <f t="shared" si="1"/>
        <v>40354</v>
      </c>
      <c r="C8" s="1" t="s">
        <v>73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5">
      <c r="A9" s="1">
        <f t="shared" si="0"/>
        <v>27</v>
      </c>
      <c r="B9" s="6">
        <f t="shared" si="1"/>
        <v>40361</v>
      </c>
      <c r="C9" s="1" t="s">
        <v>73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5">
      <c r="A10" s="1">
        <f t="shared" si="0"/>
        <v>28</v>
      </c>
      <c r="B10" s="6">
        <f t="shared" si="1"/>
        <v>40368</v>
      </c>
      <c r="C10" s="1" t="s">
        <v>73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5">
      <c r="A11" s="1">
        <f t="shared" si="0"/>
        <v>29</v>
      </c>
      <c r="B11" s="6">
        <f t="shared" si="1"/>
        <v>40375</v>
      </c>
      <c r="C11" s="1" t="s">
        <v>73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5">
      <c r="A12" s="1">
        <f t="shared" si="0"/>
        <v>30</v>
      </c>
      <c r="B12" s="6">
        <f t="shared" si="1"/>
        <v>40382</v>
      </c>
      <c r="C12" s="1" t="s">
        <v>73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5">
      <c r="A13" s="1">
        <f t="shared" si="0"/>
        <v>31</v>
      </c>
      <c r="B13" s="6">
        <f t="shared" si="1"/>
        <v>40389</v>
      </c>
      <c r="C13" s="1" t="s">
        <v>73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5">
      <c r="A14" s="1">
        <f t="shared" si="0"/>
        <v>32</v>
      </c>
      <c r="B14" s="6">
        <f t="shared" si="1"/>
        <v>40396</v>
      </c>
      <c r="C14" s="1" t="s">
        <v>73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8" thickBot="1" x14ac:dyDescent="0.3">
      <c r="A15" s="1">
        <f t="shared" si="0"/>
        <v>33</v>
      </c>
      <c r="B15" s="6">
        <f t="shared" si="1"/>
        <v>40403</v>
      </c>
      <c r="C15" s="1" t="s">
        <v>73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5">
      <c r="A16" s="1">
        <f t="shared" si="0"/>
        <v>34</v>
      </c>
      <c r="B16" s="6">
        <f t="shared" si="1"/>
        <v>40410</v>
      </c>
      <c r="C16" s="1" t="s">
        <v>73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5">
      <c r="A17" s="1">
        <f t="shared" si="0"/>
        <v>35</v>
      </c>
      <c r="B17" s="6">
        <f t="shared" si="1"/>
        <v>40417</v>
      </c>
      <c r="C17" s="1" t="s">
        <v>73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67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5">
      <c r="A18" s="1">
        <f t="shared" si="0"/>
        <v>36</v>
      </c>
      <c r="B18" s="6">
        <f t="shared" si="1"/>
        <v>40424</v>
      </c>
      <c r="C18" s="1" t="s">
        <v>73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64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8" thickBot="1" x14ac:dyDescent="0.3">
      <c r="A19" s="1">
        <f t="shared" si="0"/>
        <v>37</v>
      </c>
      <c r="B19" s="6">
        <f>B18+7</f>
        <v>40431</v>
      </c>
      <c r="C19" s="1" t="s">
        <v>73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65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5">
      <c r="A20" s="1">
        <f t="shared" si="0"/>
        <v>38</v>
      </c>
      <c r="B20" s="6">
        <f>B19+7</f>
        <v>40438</v>
      </c>
      <c r="C20" s="1" t="s">
        <v>73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66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8" thickBot="1" x14ac:dyDescent="0.3">
      <c r="A21" s="1">
        <f t="shared" si="0"/>
        <v>39</v>
      </c>
      <c r="B21" s="6">
        <f>B20+7</f>
        <v>40445</v>
      </c>
      <c r="C21" s="1" t="s">
        <v>73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8" thickBot="1" x14ac:dyDescent="0.3">
      <c r="A22" s="1">
        <f t="shared" si="0"/>
        <v>40</v>
      </c>
      <c r="B22" s="6">
        <f>B21+7</f>
        <v>40452</v>
      </c>
      <c r="C22" s="1" t="s">
        <v>73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5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5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5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5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5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5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5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5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5">
      <c r="I31" s="3"/>
      <c r="R31"/>
      <c r="T31" s="3"/>
      <c r="AC31"/>
      <c r="AE31" s="1"/>
      <c r="AG31" s="20"/>
      <c r="AN31"/>
      <c r="AP31"/>
    </row>
    <row r="32" spans="1:64" x14ac:dyDescent="0.25">
      <c r="I32" s="3"/>
      <c r="R32"/>
      <c r="T32" s="3"/>
      <c r="AC32"/>
      <c r="AE32" s="1"/>
      <c r="AG32" s="20"/>
      <c r="AN32"/>
      <c r="AP32"/>
    </row>
    <row r="33" spans="9:42" x14ac:dyDescent="0.25">
      <c r="I33" s="3"/>
      <c r="R33"/>
      <c r="T33" s="3"/>
      <c r="AC33"/>
      <c r="AE33" s="1"/>
      <c r="AG33" s="20"/>
      <c r="AN33"/>
      <c r="AP33"/>
    </row>
    <row r="34" spans="9:42" x14ac:dyDescent="0.25">
      <c r="I34" s="3"/>
      <c r="R34"/>
      <c r="T34" s="3"/>
      <c r="AC34"/>
      <c r="AE34" s="1"/>
      <c r="AG34" s="20"/>
      <c r="AN34"/>
      <c r="AP34"/>
    </row>
    <row r="35" spans="9:42" x14ac:dyDescent="0.25">
      <c r="I35" s="3"/>
      <c r="R35"/>
      <c r="T35" s="3"/>
      <c r="AC35"/>
      <c r="AE35" s="1"/>
      <c r="AG35" s="20"/>
      <c r="AN35"/>
      <c r="AP35"/>
    </row>
    <row r="36" spans="9:42" x14ac:dyDescent="0.25">
      <c r="I36" s="3"/>
      <c r="R36"/>
      <c r="T36" s="3"/>
      <c r="AC36"/>
      <c r="AE36" s="1"/>
      <c r="AG36" s="20"/>
      <c r="AN36"/>
      <c r="AP36"/>
    </row>
    <row r="37" spans="9:42" x14ac:dyDescent="0.25">
      <c r="I37" s="3"/>
      <c r="R37"/>
      <c r="T37" s="3"/>
      <c r="AC37"/>
      <c r="AE37" s="1"/>
      <c r="AG37" s="20"/>
      <c r="AN37"/>
      <c r="AP37"/>
    </row>
    <row r="38" spans="9:42" x14ac:dyDescent="0.25">
      <c r="I38" s="3"/>
      <c r="R38"/>
      <c r="T38" s="3"/>
      <c r="AC38"/>
      <c r="AE38" s="1"/>
      <c r="AG38" s="20"/>
      <c r="AN38"/>
      <c r="AP38"/>
    </row>
    <row r="39" spans="9:42" x14ac:dyDescent="0.25">
      <c r="I39" s="3"/>
      <c r="R39"/>
      <c r="T39" s="3"/>
      <c r="AC39"/>
      <c r="AE39" s="1"/>
      <c r="AG39" s="20"/>
      <c r="AN39"/>
      <c r="AP39"/>
    </row>
    <row r="40" spans="9:42" x14ac:dyDescent="0.25">
      <c r="I40" s="3"/>
      <c r="R40"/>
      <c r="T40" s="3"/>
      <c r="AC40"/>
      <c r="AE40" s="1"/>
      <c r="AG40" s="20"/>
      <c r="AN40"/>
      <c r="AP40"/>
    </row>
    <row r="41" spans="9:42" x14ac:dyDescent="0.25">
      <c r="I41" s="3"/>
      <c r="R41"/>
      <c r="T41" s="3"/>
      <c r="AC41"/>
      <c r="AE41" s="1"/>
      <c r="AG41" s="20"/>
      <c r="AN41"/>
      <c r="AP41"/>
    </row>
    <row r="42" spans="9:42" x14ac:dyDescent="0.25">
      <c r="I42" s="3"/>
      <c r="R42"/>
      <c r="T42" s="3"/>
      <c r="AC42"/>
      <c r="AE42" s="1"/>
      <c r="AG42" s="20"/>
      <c r="AN42"/>
      <c r="AP42"/>
    </row>
    <row r="43" spans="9:42" x14ac:dyDescent="0.25">
      <c r="I43" s="3"/>
      <c r="R43"/>
      <c r="T43" s="3"/>
      <c r="AC43"/>
      <c r="AE43" s="1"/>
      <c r="AG43" s="20"/>
      <c r="AN43"/>
      <c r="AP43"/>
    </row>
    <row r="44" spans="9:42" x14ac:dyDescent="0.25">
      <c r="I44" s="3"/>
      <c r="R44"/>
      <c r="T44" s="3"/>
      <c r="AC44"/>
      <c r="AE44" s="1"/>
      <c r="AG44" s="20"/>
      <c r="AN44"/>
      <c r="AP44"/>
    </row>
    <row r="45" spans="9:42" x14ac:dyDescent="0.25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09375" defaultRowHeight="13.2" x14ac:dyDescent="0.25"/>
  <cols>
    <col min="1" max="1" width="6.33203125" style="20" customWidth="1"/>
    <col min="2" max="2" width="7.44140625" style="20" customWidth="1"/>
    <col min="3" max="3" width="3.33203125" style="20" customWidth="1"/>
    <col min="4" max="4" width="8.6640625" style="20" customWidth="1"/>
    <col min="5" max="7" width="9.109375" style="20"/>
    <col min="8" max="8" width="2.44140625" style="20" customWidth="1"/>
    <col min="9" max="11" width="9.109375" style="20"/>
    <col min="12" max="12" width="2.44140625" style="20" customWidth="1"/>
    <col min="13" max="15" width="9.109375" style="20"/>
    <col min="16" max="16" width="2.44140625" style="20" customWidth="1"/>
    <col min="17" max="19" width="9.109375" style="20"/>
    <col min="20" max="20" width="2.44140625" style="20" customWidth="1"/>
    <col min="21" max="23" width="9.109375" style="20"/>
    <col min="24" max="24" width="2.44140625" style="20" customWidth="1"/>
    <col min="25" max="27" width="9.109375" style="20"/>
    <col min="28" max="28" width="2.44140625" style="20" customWidth="1"/>
    <col min="29" max="31" width="9.109375" style="20"/>
    <col min="32" max="32" width="2.44140625" style="20" customWidth="1"/>
    <col min="33" max="35" width="9.109375" style="20"/>
    <col min="36" max="36" width="2.44140625" style="20" customWidth="1"/>
    <col min="37" max="39" width="9.109375" style="20"/>
    <col min="40" max="40" width="2.44140625" style="20" customWidth="1"/>
    <col min="41" max="42" width="9.109375" style="20"/>
    <col min="43" max="43" width="9.109375" style="23"/>
    <col min="44" max="44" width="2.44140625" style="20" customWidth="1"/>
    <col min="45" max="47" width="9.109375" style="20"/>
    <col min="48" max="48" width="2.44140625" style="20" customWidth="1"/>
    <col min="49" max="51" width="9.109375" style="20"/>
    <col min="52" max="52" width="9.109375" style="20" hidden="1" customWidth="1"/>
    <col min="53" max="55" width="9.109375" style="20"/>
    <col min="56" max="56" width="2" style="20" customWidth="1"/>
    <col min="57" max="59" width="9.109375" style="20"/>
    <col min="60" max="60" width="2" style="20" customWidth="1"/>
    <col min="61" max="16384" width="9.109375" style="20"/>
  </cols>
  <sheetData>
    <row r="1" spans="1:63" s="9" customFormat="1" x14ac:dyDescent="0.25">
      <c r="B1" s="15"/>
      <c r="C1" s="15"/>
      <c r="D1" s="15"/>
      <c r="E1" s="15" t="s">
        <v>116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5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5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5">
      <c r="A4" s="23">
        <v>34</v>
      </c>
      <c r="B4" s="49">
        <v>40410</v>
      </c>
      <c r="C4" s="62" t="s">
        <v>73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5">
      <c r="A5" s="23">
        <f t="shared" ref="A5:A17" si="0">A4+1</f>
        <v>35</v>
      </c>
      <c r="B5" s="49">
        <f t="shared" ref="B5:B17" si="1">B4+7</f>
        <v>40417</v>
      </c>
      <c r="C5" s="62" t="s">
        <v>73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5">
      <c r="A6" s="23">
        <f t="shared" si="0"/>
        <v>36</v>
      </c>
      <c r="B6" s="49">
        <f t="shared" si="1"/>
        <v>40424</v>
      </c>
      <c r="C6" s="62" t="s">
        <v>73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5">
      <c r="A7" s="23">
        <f t="shared" si="0"/>
        <v>37</v>
      </c>
      <c r="B7" s="49">
        <f t="shared" si="1"/>
        <v>40431</v>
      </c>
      <c r="C7" s="62" t="s">
        <v>73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5">
      <c r="A8" s="23">
        <f t="shared" si="0"/>
        <v>38</v>
      </c>
      <c r="B8" s="49">
        <f t="shared" si="1"/>
        <v>40438</v>
      </c>
      <c r="C8" s="62" t="s">
        <v>73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5">
      <c r="A9" s="23">
        <f t="shared" si="0"/>
        <v>39</v>
      </c>
      <c r="B9" s="49">
        <f t="shared" si="1"/>
        <v>40445</v>
      </c>
      <c r="C9" s="62" t="s">
        <v>73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5">
      <c r="A10" s="23">
        <f t="shared" si="0"/>
        <v>40</v>
      </c>
      <c r="B10" s="49">
        <f t="shared" si="1"/>
        <v>40452</v>
      </c>
      <c r="C10" s="62" t="s">
        <v>73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5">
      <c r="A11" s="23">
        <f t="shared" si="0"/>
        <v>41</v>
      </c>
      <c r="B11" s="49">
        <f t="shared" si="1"/>
        <v>40459</v>
      </c>
      <c r="C11" s="62" t="s">
        <v>73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5">
      <c r="A12" s="23">
        <f t="shared" si="0"/>
        <v>42</v>
      </c>
      <c r="B12" s="49">
        <f t="shared" si="1"/>
        <v>40466</v>
      </c>
      <c r="C12" s="62" t="s">
        <v>73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5">
      <c r="A13" s="23">
        <f t="shared" si="0"/>
        <v>43</v>
      </c>
      <c r="B13" s="49">
        <f t="shared" si="1"/>
        <v>40473</v>
      </c>
      <c r="C13" s="62" t="s">
        <v>73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5">
      <c r="A14" s="23">
        <f t="shared" si="0"/>
        <v>44</v>
      </c>
      <c r="B14" s="49">
        <f t="shared" si="1"/>
        <v>40480</v>
      </c>
      <c r="C14" s="62" t="s">
        <v>73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8" thickBot="1" x14ac:dyDescent="0.3">
      <c r="A15" s="23">
        <f t="shared" si="0"/>
        <v>45</v>
      </c>
      <c r="B15" s="49">
        <f t="shared" si="1"/>
        <v>40487</v>
      </c>
      <c r="C15" s="62" t="s">
        <v>73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5">
      <c r="A16" s="23">
        <f t="shared" si="0"/>
        <v>46</v>
      </c>
      <c r="B16" s="49">
        <f t="shared" si="1"/>
        <v>40494</v>
      </c>
      <c r="C16" s="62" t="s">
        <v>73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75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5">
      <c r="A17" s="23">
        <f t="shared" si="0"/>
        <v>47</v>
      </c>
      <c r="B17" s="49">
        <f t="shared" si="1"/>
        <v>40501</v>
      </c>
      <c r="C17" s="62" t="s">
        <v>73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76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5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77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5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5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5">
      <c r="AO21" s="21"/>
      <c r="AP21" s="53"/>
      <c r="AQ21" s="53"/>
      <c r="BA21" s="74" t="s">
        <v>74</v>
      </c>
      <c r="BB21" s="71"/>
      <c r="BC21" s="71"/>
    </row>
    <row r="22" spans="1:63" x14ac:dyDescent="0.25">
      <c r="AO22" s="53"/>
      <c r="AP22" s="53"/>
      <c r="AQ22" s="53"/>
      <c r="BA22" s="71"/>
      <c r="BB22" s="71"/>
      <c r="BC22" s="71"/>
    </row>
    <row r="23" spans="1:63" x14ac:dyDescent="0.25">
      <c r="AO23" s="53"/>
      <c r="AP23" s="22"/>
      <c r="AQ23" s="21"/>
      <c r="BA23" s="71"/>
      <c r="BB23" s="22"/>
      <c r="BC23" s="68"/>
    </row>
    <row r="24" spans="1:63" x14ac:dyDescent="0.25">
      <c r="D24" s="20" t="s">
        <v>80</v>
      </c>
    </row>
    <row r="25" spans="1:63" x14ac:dyDescent="0.25">
      <c r="A25" s="88" t="s">
        <v>21</v>
      </c>
    </row>
    <row r="26" spans="1:63" x14ac:dyDescent="0.25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5">
      <c r="A27" s="88">
        <v>34</v>
      </c>
      <c r="B27" s="49">
        <v>40410</v>
      </c>
      <c r="C27" s="88" t="s">
        <v>73</v>
      </c>
      <c r="D27" s="49">
        <v>40416</v>
      </c>
      <c r="F27" s="39">
        <v>108</v>
      </c>
      <c r="G27" s="39">
        <v>170</v>
      </c>
    </row>
    <row r="28" spans="1:63" x14ac:dyDescent="0.25">
      <c r="A28" s="88">
        <f t="shared" ref="A28:A40" si="3">A27+1</f>
        <v>35</v>
      </c>
      <c r="B28" s="49">
        <f t="shared" ref="B28:B40" si="4">B27+7</f>
        <v>40417</v>
      </c>
      <c r="C28" s="88" t="s">
        <v>73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5">
      <c r="A29" s="88">
        <f t="shared" si="3"/>
        <v>36</v>
      </c>
      <c r="B29" s="49">
        <f t="shared" si="4"/>
        <v>40424</v>
      </c>
      <c r="C29" s="88" t="s">
        <v>73</v>
      </c>
      <c r="D29" s="49">
        <f t="shared" si="5"/>
        <v>40430</v>
      </c>
      <c r="F29" s="39">
        <v>316</v>
      </c>
      <c r="G29" s="39">
        <v>452</v>
      </c>
    </row>
    <row r="30" spans="1:63" x14ac:dyDescent="0.25">
      <c r="A30" s="88">
        <f t="shared" si="3"/>
        <v>37</v>
      </c>
      <c r="B30" s="49">
        <f t="shared" si="4"/>
        <v>40431</v>
      </c>
      <c r="C30" s="88" t="s">
        <v>73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5">
      <c r="A31" s="88">
        <f t="shared" si="3"/>
        <v>38</v>
      </c>
      <c r="B31" s="49">
        <f t="shared" si="4"/>
        <v>40438</v>
      </c>
      <c r="C31" s="88" t="s">
        <v>73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5">
      <c r="A32" s="88">
        <f t="shared" si="3"/>
        <v>39</v>
      </c>
      <c r="B32" s="49">
        <f t="shared" si="4"/>
        <v>40445</v>
      </c>
      <c r="C32" s="88" t="s">
        <v>73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5">
      <c r="A33" s="88">
        <f t="shared" si="3"/>
        <v>40</v>
      </c>
      <c r="B33" s="49">
        <f t="shared" si="4"/>
        <v>40452</v>
      </c>
      <c r="C33" s="88" t="s">
        <v>73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5">
      <c r="A34" s="88">
        <f t="shared" si="3"/>
        <v>41</v>
      </c>
      <c r="B34" s="49">
        <f t="shared" si="4"/>
        <v>40459</v>
      </c>
      <c r="C34" s="88" t="s">
        <v>73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5">
      <c r="A35" s="88">
        <f t="shared" si="3"/>
        <v>42</v>
      </c>
      <c r="B35" s="49">
        <f t="shared" si="4"/>
        <v>40466</v>
      </c>
      <c r="C35" s="88" t="s">
        <v>73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5">
      <c r="A36" s="88">
        <f t="shared" si="3"/>
        <v>43</v>
      </c>
      <c r="B36" s="49">
        <f t="shared" si="4"/>
        <v>40473</v>
      </c>
      <c r="C36" s="88" t="s">
        <v>73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5">
      <c r="A37" s="88">
        <f t="shared" si="3"/>
        <v>44</v>
      </c>
      <c r="B37" s="49">
        <f t="shared" si="4"/>
        <v>40480</v>
      </c>
      <c r="C37" s="88" t="s">
        <v>73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5">
      <c r="A38" s="88">
        <f t="shared" si="3"/>
        <v>45</v>
      </c>
      <c r="B38" s="49">
        <f t="shared" si="4"/>
        <v>40487</v>
      </c>
      <c r="C38" s="88" t="s">
        <v>73</v>
      </c>
      <c r="D38" s="49">
        <f t="shared" si="5"/>
        <v>40493</v>
      </c>
      <c r="E38" s="39">
        <v>2118</v>
      </c>
      <c r="G38" s="39">
        <v>1181</v>
      </c>
    </row>
    <row r="39" spans="1:7" x14ac:dyDescent="0.25">
      <c r="A39" s="88">
        <f t="shared" si="3"/>
        <v>46</v>
      </c>
      <c r="B39" s="49">
        <f t="shared" si="4"/>
        <v>40494</v>
      </c>
      <c r="C39" s="88" t="s">
        <v>73</v>
      </c>
      <c r="D39" s="49">
        <f t="shared" si="5"/>
        <v>40500</v>
      </c>
      <c r="E39" s="39">
        <v>2139</v>
      </c>
      <c r="G39" s="14">
        <v>1181</v>
      </c>
    </row>
    <row r="40" spans="1:7" x14ac:dyDescent="0.25">
      <c r="A40" s="88">
        <f t="shared" si="3"/>
        <v>47</v>
      </c>
      <c r="B40" s="49">
        <f t="shared" si="4"/>
        <v>40501</v>
      </c>
      <c r="C40" s="88" t="s">
        <v>73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6640625" customWidth="1"/>
    <col min="4" max="4" width="8.109375" customWidth="1"/>
    <col min="5" max="7" width="9.88671875" customWidth="1"/>
    <col min="8" max="8" width="2.6640625" customWidth="1"/>
    <col min="9" max="11" width="9.88671875" customWidth="1"/>
    <col min="12" max="12" width="2.6640625" customWidth="1"/>
    <col min="13" max="15" width="9.88671875" customWidth="1"/>
    <col min="16" max="16" width="2.6640625" customWidth="1"/>
    <col min="17" max="19" width="9.88671875" customWidth="1"/>
    <col min="20" max="20" width="2.6640625" customWidth="1"/>
    <col min="21" max="23" width="9.88671875" customWidth="1"/>
    <col min="24" max="24" width="2.6640625" customWidth="1"/>
    <col min="25" max="27" width="9.88671875" customWidth="1"/>
    <col min="28" max="28" width="2.6640625" customWidth="1"/>
    <col min="29" max="31" width="9.88671875" customWidth="1"/>
    <col min="32" max="32" width="2.6640625" customWidth="1"/>
    <col min="33" max="34" width="9.88671875" customWidth="1"/>
    <col min="35" max="35" width="9.88671875" style="1" customWidth="1"/>
    <col min="36" max="36" width="2.6640625" customWidth="1"/>
    <col min="37" max="39" width="9.88671875" customWidth="1"/>
    <col min="40" max="40" width="2.6640625" customWidth="1"/>
    <col min="41" max="43" width="9.88671875" customWidth="1"/>
    <col min="44" max="44" width="2.6640625" customWidth="1"/>
    <col min="45" max="47" width="9.88671875" customWidth="1"/>
    <col min="48" max="48" width="2.664062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1" customWidth="1"/>
    <col min="60" max="60" width="3.5546875" style="1" customWidth="1"/>
  </cols>
  <sheetData>
    <row r="1" spans="1:63" s="117" customFormat="1" x14ac:dyDescent="0.25">
      <c r="B1" s="118"/>
      <c r="C1" s="118"/>
      <c r="D1" s="118"/>
      <c r="E1" s="118" t="s">
        <v>82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5">
      <c r="B2" s="122"/>
      <c r="C2" s="122"/>
      <c r="D2" s="122"/>
      <c r="E2" s="253" t="s">
        <v>70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70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70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70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5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5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5">
      <c r="A5" s="1">
        <v>34</v>
      </c>
      <c r="B5" s="6">
        <v>40410</v>
      </c>
      <c r="C5" s="62" t="s">
        <v>73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5">
      <c r="A6" s="1">
        <f t="shared" ref="A6:A23" si="0">A5+1</f>
        <v>35</v>
      </c>
      <c r="B6" s="6">
        <f t="shared" ref="B6:B18" si="1">B5+7</f>
        <v>40417</v>
      </c>
      <c r="C6" s="62" t="s">
        <v>73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5">
      <c r="A7" s="1">
        <f t="shared" si="0"/>
        <v>36</v>
      </c>
      <c r="B7" s="6">
        <f t="shared" si="1"/>
        <v>40424</v>
      </c>
      <c r="C7" s="62" t="s">
        <v>73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5">
      <c r="A8" s="1">
        <f t="shared" si="0"/>
        <v>37</v>
      </c>
      <c r="B8" s="6">
        <f t="shared" si="1"/>
        <v>40431</v>
      </c>
      <c r="C8" s="62" t="s">
        <v>73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5">
      <c r="A9" s="1">
        <f t="shared" si="0"/>
        <v>38</v>
      </c>
      <c r="B9" s="6">
        <f t="shared" si="1"/>
        <v>40438</v>
      </c>
      <c r="C9" s="62" t="s">
        <v>73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5">
      <c r="A10" s="1">
        <f t="shared" si="0"/>
        <v>39</v>
      </c>
      <c r="B10" s="6">
        <f t="shared" si="1"/>
        <v>40445</v>
      </c>
      <c r="C10" s="62" t="s">
        <v>73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6.2" thickBot="1" x14ac:dyDescent="0.3">
      <c r="A11" s="1">
        <f t="shared" si="0"/>
        <v>40</v>
      </c>
      <c r="B11" s="6">
        <f t="shared" si="1"/>
        <v>40452</v>
      </c>
      <c r="C11" s="62" t="s">
        <v>73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69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90</v>
      </c>
      <c r="BF11" s="1">
        <v>0</v>
      </c>
      <c r="BG11" s="132">
        <v>4</v>
      </c>
      <c r="BH11" s="4"/>
      <c r="BI11" s="128" t="s">
        <v>101</v>
      </c>
      <c r="BJ11" s="5">
        <v>0</v>
      </c>
    </row>
    <row r="12" spans="1:63" ht="15.6" x14ac:dyDescent="0.25">
      <c r="A12" s="1">
        <f t="shared" si="0"/>
        <v>41</v>
      </c>
      <c r="B12" s="6">
        <f t="shared" si="1"/>
        <v>40459</v>
      </c>
      <c r="C12" s="62" t="s">
        <v>73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89</v>
      </c>
      <c r="AX12" s="7"/>
      <c r="AY12" s="7"/>
      <c r="BA12" s="46" t="s">
        <v>88</v>
      </c>
      <c r="BB12" s="7"/>
      <c r="BC12" s="7"/>
      <c r="BD12" s="111"/>
      <c r="BE12" s="247" t="s">
        <v>83</v>
      </c>
      <c r="BF12" s="248"/>
      <c r="BG12" s="249"/>
      <c r="BH12" s="137"/>
      <c r="BI12" s="127"/>
    </row>
    <row r="13" spans="1:63" ht="13.8" thickBot="1" x14ac:dyDescent="0.3">
      <c r="A13" s="1">
        <f t="shared" si="0"/>
        <v>42</v>
      </c>
      <c r="B13" s="6">
        <f t="shared" si="1"/>
        <v>40466</v>
      </c>
      <c r="C13" s="62" t="s">
        <v>73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5">
      <c r="A14" s="1">
        <f t="shared" si="0"/>
        <v>43</v>
      </c>
      <c r="B14" s="6">
        <f t="shared" si="1"/>
        <v>40473</v>
      </c>
      <c r="C14" s="62" t="s">
        <v>73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5">
      <c r="A15" s="1">
        <f t="shared" si="0"/>
        <v>44</v>
      </c>
      <c r="B15" s="6">
        <f t="shared" si="1"/>
        <v>40480</v>
      </c>
      <c r="C15" s="62" t="s">
        <v>73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5">
      <c r="A16" s="1">
        <f t="shared" si="0"/>
        <v>45</v>
      </c>
      <c r="B16" s="6">
        <f t="shared" si="1"/>
        <v>40487</v>
      </c>
      <c r="C16" s="62" t="s">
        <v>73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5">
      <c r="A17" s="1">
        <f t="shared" si="0"/>
        <v>46</v>
      </c>
      <c r="B17" s="6">
        <f t="shared" si="1"/>
        <v>40494</v>
      </c>
      <c r="C17" s="62" t="s">
        <v>73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5">
      <c r="A18" s="1">
        <f t="shared" si="0"/>
        <v>47</v>
      </c>
      <c r="B18" s="6">
        <f t="shared" si="1"/>
        <v>40501</v>
      </c>
      <c r="C18" s="62" t="s">
        <v>73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5">
      <c r="A19" s="1">
        <f t="shared" si="0"/>
        <v>48</v>
      </c>
      <c r="B19" s="6">
        <f>B18+7</f>
        <v>40508</v>
      </c>
      <c r="C19" s="62" t="s">
        <v>73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5">
      <c r="A20" s="1">
        <f t="shared" si="0"/>
        <v>49</v>
      </c>
      <c r="B20" s="6">
        <f>B19+7</f>
        <v>40515</v>
      </c>
      <c r="C20" s="62" t="s">
        <v>73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5.6" x14ac:dyDescent="0.25">
      <c r="A21" s="1">
        <f t="shared" si="0"/>
        <v>50</v>
      </c>
      <c r="B21" s="6">
        <f>B20+7</f>
        <v>40522</v>
      </c>
      <c r="C21" s="62" t="s">
        <v>73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93</v>
      </c>
      <c r="AT21" s="7">
        <v>3267</v>
      </c>
      <c r="AU21" s="1">
        <v>1653</v>
      </c>
      <c r="AV21" s="109"/>
      <c r="AW21" s="46" t="s">
        <v>92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5.6" x14ac:dyDescent="0.25">
      <c r="A22" s="1">
        <f t="shared" si="0"/>
        <v>51</v>
      </c>
      <c r="B22" s="6">
        <f>B21+7</f>
        <v>40529</v>
      </c>
      <c r="C22" s="62" t="s">
        <v>73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91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8" thickBot="1" x14ac:dyDescent="0.3">
      <c r="A23" s="1">
        <f t="shared" si="0"/>
        <v>52</v>
      </c>
      <c r="B23" s="6">
        <f>B22+7</f>
        <v>40536</v>
      </c>
      <c r="C23" s="62" t="s">
        <v>73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87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5">
      <c r="A24" s="1">
        <v>1</v>
      </c>
      <c r="B24" s="6">
        <v>40179</v>
      </c>
      <c r="C24" s="62" t="s">
        <v>73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5">
      <c r="A25" s="1">
        <v>2</v>
      </c>
      <c r="B25" s="6">
        <f>+B24+7</f>
        <v>40186</v>
      </c>
      <c r="C25" s="62" t="s">
        <v>73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5">
      <c r="A26" s="1">
        <v>3</v>
      </c>
      <c r="B26" s="6">
        <f t="shared" ref="B26:B35" si="3">+B25+7</f>
        <v>40193</v>
      </c>
      <c r="C26" s="62" t="s">
        <v>73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5">
      <c r="A27" s="1">
        <v>4</v>
      </c>
      <c r="B27" s="6">
        <f t="shared" si="3"/>
        <v>40200</v>
      </c>
      <c r="C27" s="62" t="s">
        <v>73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5">
      <c r="A28" s="1">
        <v>5</v>
      </c>
      <c r="B28" s="6">
        <f t="shared" si="3"/>
        <v>40207</v>
      </c>
      <c r="C28" s="62" t="s">
        <v>73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5">
      <c r="A29" s="1">
        <v>6</v>
      </c>
      <c r="B29" s="6">
        <f t="shared" si="3"/>
        <v>40214</v>
      </c>
      <c r="C29" s="62" t="s">
        <v>73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5">
      <c r="A30" s="1">
        <v>7</v>
      </c>
      <c r="B30" s="6">
        <f t="shared" si="3"/>
        <v>40221</v>
      </c>
      <c r="C30" s="62" t="s">
        <v>73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5">
      <c r="A31" s="1">
        <v>8</v>
      </c>
      <c r="B31" s="6">
        <f t="shared" si="3"/>
        <v>40228</v>
      </c>
      <c r="C31" s="62" t="s">
        <v>73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5">
      <c r="A32" s="1">
        <v>9</v>
      </c>
      <c r="B32" s="6">
        <f t="shared" si="3"/>
        <v>40235</v>
      </c>
      <c r="C32" s="62" t="s">
        <v>73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8" thickBot="1" x14ac:dyDescent="0.3">
      <c r="A33" s="1">
        <v>10</v>
      </c>
      <c r="B33" s="6">
        <f t="shared" si="3"/>
        <v>40242</v>
      </c>
      <c r="C33" s="62" t="s">
        <v>73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5">
      <c r="A34" s="1">
        <v>11</v>
      </c>
      <c r="B34" s="6">
        <f t="shared" si="3"/>
        <v>40249</v>
      </c>
      <c r="C34" s="62" t="s">
        <v>73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5">
      <c r="A35" s="1">
        <v>12</v>
      </c>
      <c r="B35" s="6">
        <f t="shared" si="3"/>
        <v>40256</v>
      </c>
      <c r="C35" s="62" t="s">
        <v>73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84</v>
      </c>
    </row>
    <row r="36" spans="1:61" ht="13.2" customHeight="1" x14ac:dyDescent="0.25">
      <c r="U36" s="7"/>
      <c r="V36" s="7"/>
      <c r="AK36" s="252" t="s">
        <v>54</v>
      </c>
      <c r="AL36" s="252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85</v>
      </c>
    </row>
    <row r="37" spans="1:61" x14ac:dyDescent="0.25">
      <c r="AK37" s="252"/>
      <c r="AL37" s="252"/>
      <c r="AV37" s="114"/>
      <c r="BD37" s="114"/>
    </row>
    <row r="38" spans="1:61" x14ac:dyDescent="0.25">
      <c r="A38" s="9" t="s">
        <v>49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2019-09-26T21:54:17Z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